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aa\Documents\AGEB\"/>
    </mc:Choice>
  </mc:AlternateContent>
  <xr:revisionPtr revIDLastSave="0" documentId="8_{BF76DA12-36D8-4C1F-A2BD-0CE0EDD577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erz" sheetId="1" r:id="rId1"/>
    <sheet name="Sterz net" sheetId="2" r:id="rId2"/>
  </sheets>
  <definedNames>
    <definedName name="_xlnm.Print_Area" localSheetId="0">Sterz!$A$1:$AK$45</definedName>
    <definedName name="_xlnm.Print_Area" localSheetId="1">'Sterz net'!$A$1:$AH$28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1" i="1" l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21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4" i="1"/>
  <c r="O34" i="1" l="1"/>
  <c r="O35" i="1" s="1"/>
  <c r="N34" i="1"/>
  <c r="N35" i="1" s="1"/>
  <c r="M34" i="1"/>
  <c r="M35" i="1" s="1"/>
  <c r="L34" i="1"/>
  <c r="L35" i="1" s="1"/>
  <c r="K34" i="1"/>
  <c r="K35" i="1" s="1"/>
  <c r="J34" i="1"/>
  <c r="J35" i="1" s="1"/>
  <c r="I34" i="1"/>
  <c r="I35" i="1" s="1"/>
  <c r="H34" i="1"/>
  <c r="H35" i="1" s="1"/>
  <c r="G34" i="1"/>
  <c r="G35" i="1" s="1"/>
  <c r="F34" i="1"/>
  <c r="F35" i="1" s="1"/>
  <c r="E34" i="1"/>
  <c r="E35" i="1" s="1"/>
  <c r="D34" i="1"/>
  <c r="D35" i="1" s="1"/>
  <c r="C34" i="1"/>
</calcChain>
</file>

<file path=xl/sharedStrings.xml><?xml version="1.0" encoding="utf-8"?>
<sst xmlns="http://schemas.openxmlformats.org/spreadsheetml/2006/main" count="83" uniqueCount="58">
  <si>
    <t>Bruttostromerzeugung</t>
  </si>
  <si>
    <t>TWh</t>
  </si>
  <si>
    <t>Braunkohle</t>
  </si>
  <si>
    <t>Steinkohle</t>
  </si>
  <si>
    <t>Kernenergie</t>
  </si>
  <si>
    <t>Mineralöl</t>
  </si>
  <si>
    <t xml:space="preserve"> - Wind onshore</t>
  </si>
  <si>
    <t xml:space="preserve"> - Wind offshore</t>
  </si>
  <si>
    <t xml:space="preserve"> - Biomasse</t>
  </si>
  <si>
    <t xml:space="preserve"> - Photovoltaik</t>
  </si>
  <si>
    <t xml:space="preserve"> - Geothermie</t>
  </si>
  <si>
    <t>Sonstige, darunter:</t>
  </si>
  <si>
    <t xml:space="preserve"> - Industrieabfall</t>
  </si>
  <si>
    <t>Stromimportsaldo</t>
  </si>
  <si>
    <r>
      <t>1)</t>
    </r>
    <r>
      <rPr>
        <sz val="10"/>
        <rFont val="Arial"/>
        <family val="2"/>
      </rPr>
      <t xml:space="preserve"> Lauf- und Speicherwasser inkl. natürl. Zufluss aus PS</t>
    </r>
  </si>
  <si>
    <r>
      <t>2)</t>
    </r>
    <r>
      <rPr>
        <sz val="10"/>
        <rFont val="Arial"/>
        <family val="2"/>
      </rPr>
      <t xml:space="preserve"> aufgeteilt in reg. und nicht-reg. Anteil (50 % : 50 %)</t>
    </r>
  </si>
  <si>
    <r>
      <t>3)</t>
    </r>
    <r>
      <rPr>
        <sz val="10"/>
        <rFont val="Arial"/>
        <family val="2"/>
      </rPr>
      <t xml:space="preserve"> ohne Erzeugung aus natürl. Zufluss</t>
    </r>
  </si>
  <si>
    <t>k.A.</t>
  </si>
  <si>
    <t>Erdgas</t>
  </si>
  <si>
    <r>
      <t>Nettostromerzeugung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</si>
  <si>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Nettostromerzeugung 1990-2002 geschätzt (Eigenverbrauchsanteile von 2003, differenziert nach Energieträgern)</t>
    </r>
  </si>
  <si>
    <r>
      <t>2)</t>
    </r>
    <r>
      <rPr>
        <sz val="10"/>
        <rFont val="Arial"/>
        <family val="2"/>
      </rPr>
      <t xml:space="preserve"> Lauf- und Speicherwasser inkl. natürl. Zufluss aus PS</t>
    </r>
  </si>
  <si>
    <r>
      <t>3)</t>
    </r>
    <r>
      <rPr>
        <sz val="10"/>
        <rFont val="Arial"/>
        <family val="2"/>
      </rPr>
      <t xml:space="preserve"> aufgeteilt in reg. und nicht-reg. Anteil (50 % : 50 %)</t>
    </r>
  </si>
  <si>
    <r>
      <t>4)</t>
    </r>
    <r>
      <rPr>
        <sz val="10"/>
        <rFont val="Arial"/>
        <family val="2"/>
      </rPr>
      <t xml:space="preserve"> ohne Erzeugung aus natürl. Zufluss</t>
    </r>
  </si>
  <si>
    <t xml:space="preserve"> - Hausmüll3)</t>
  </si>
  <si>
    <r>
      <t xml:space="preserve"> - Wasserkraft</t>
    </r>
    <r>
      <rPr>
        <vertAlign val="superscript"/>
        <sz val="10"/>
        <rFont val="Arial"/>
        <family val="2"/>
      </rPr>
      <t>1)</t>
    </r>
  </si>
  <si>
    <r>
      <t xml:space="preserve"> - Hausmüll</t>
    </r>
    <r>
      <rPr>
        <vertAlign val="superscript"/>
        <sz val="10"/>
        <rFont val="Arial"/>
        <family val="2"/>
      </rPr>
      <t>2)</t>
    </r>
  </si>
  <si>
    <r>
      <t>Stromimport</t>
    </r>
    <r>
      <rPr>
        <vertAlign val="superscript"/>
        <sz val="10"/>
        <rFont val="Arial"/>
        <family val="2"/>
      </rPr>
      <t>4)</t>
    </r>
  </si>
  <si>
    <r>
      <t>Stromexport</t>
    </r>
    <r>
      <rPr>
        <vertAlign val="superscript"/>
        <sz val="10"/>
        <rFont val="Arial"/>
        <family val="2"/>
      </rPr>
      <t>4)</t>
    </r>
  </si>
  <si>
    <t>Nettostromerzeugung (ohne Pumpstromerzeugung)</t>
  </si>
  <si>
    <t>Anteil EE an der Nettostromerzeugung [%]</t>
  </si>
  <si>
    <t>Nettostromerzeugung (Umwandlungsausstoß)</t>
  </si>
  <si>
    <r>
      <t xml:space="preserve">Erneuerbare, darunter: </t>
    </r>
    <r>
      <rPr>
        <vertAlign val="superscript"/>
        <sz val="10"/>
        <rFont val="Arial"/>
        <family val="2"/>
      </rPr>
      <t>5)</t>
    </r>
  </si>
  <si>
    <r>
      <t>5)</t>
    </r>
    <r>
      <rPr>
        <sz val="10"/>
        <rFont val="Arial"/>
        <family val="2"/>
      </rPr>
      <t xml:space="preserve"> ab 2003 alle Angaben zur Stromerzeugung aus erneuerbaren Energien lt. Daten und Berechnungen der AGEEStat.</t>
    </r>
  </si>
  <si>
    <t>Anteil EE an der Bruttostromerzeugung (ohne PSE) [%]</t>
  </si>
  <si>
    <r>
      <t xml:space="preserve"> - Pumpspeicher (PSE)</t>
    </r>
    <r>
      <rPr>
        <vertAlign val="superscript"/>
        <sz val="10"/>
        <rFont val="Arial"/>
        <family val="2"/>
      </rPr>
      <t>3)</t>
    </r>
  </si>
  <si>
    <r>
      <t>Bruttostromverbrauch (ohne PSE)</t>
    </r>
    <r>
      <rPr>
        <b/>
        <vertAlign val="superscript"/>
        <sz val="10"/>
        <rFont val="Arial"/>
        <family val="2"/>
      </rPr>
      <t>6)</t>
    </r>
  </si>
  <si>
    <r>
      <t>Bruttostromerzeugung (ohne PSE)</t>
    </r>
    <r>
      <rPr>
        <b/>
        <vertAlign val="superscript"/>
        <sz val="10"/>
        <rFont val="Arial"/>
        <family val="2"/>
      </rPr>
      <t>6)</t>
    </r>
  </si>
  <si>
    <r>
      <t xml:space="preserve">4) </t>
    </r>
    <r>
      <rPr>
        <sz val="10"/>
        <rFont val="Arial"/>
        <family val="2"/>
      </rPr>
      <t>ab 2003 Stromaußenhandel lt. Daten des Statistischen Bundesamtes</t>
    </r>
  </si>
  <si>
    <r>
      <t>Umwandlungsausstoß (Bruttostromerzeugung inkl. PSE)</t>
    </r>
    <r>
      <rPr>
        <b/>
        <vertAlign val="superscript"/>
        <sz val="10"/>
        <rFont val="Arial"/>
        <family val="2"/>
      </rPr>
      <t>7)</t>
    </r>
  </si>
  <si>
    <t xml:space="preserve">nachrichtlich </t>
  </si>
  <si>
    <t xml:space="preserve">  Anteil EE am Bruttostromverbrauch (inkl. PSE) [%]</t>
  </si>
  <si>
    <t xml:space="preserve">  Prozentuale Veränderung</t>
  </si>
  <si>
    <r>
      <t xml:space="preserve">  Bruttostromverbrauch (inkl. PSE) </t>
    </r>
    <r>
      <rPr>
        <b/>
        <vertAlign val="superscript"/>
        <sz val="10"/>
        <rFont val="Arial"/>
        <family val="2"/>
      </rPr>
      <t>8)</t>
    </r>
  </si>
  <si>
    <r>
      <t>7)</t>
    </r>
    <r>
      <rPr>
        <sz val="10"/>
        <rFont val="Arial"/>
        <family val="2"/>
      </rPr>
      <t xml:space="preserve"> Umwandlungsausstoß elektrischer Strom nach der Energiebilanz Deutschland (Zeile 39, Spalte elektrischer Strom); entspricht der Bruttostromerzeugung sofern PS als Kraftwerke eingestuft werden, wie dies bisher in der Energiebilanz Deutschland der Fall ist.</t>
    </r>
  </si>
  <si>
    <r>
      <t>6)</t>
    </r>
    <r>
      <rPr>
        <sz val="10"/>
        <rFont val="Arial"/>
        <family val="2"/>
      </rPr>
      <t xml:space="preserve"> Bruttostroerzeugung nach Eurostat Energiebilanz und Energiebilanz Deutschland, sofern bei der Energiebilanz Deutschland die PSE aus dem Umwandlungsausstoß (Zeile 39) herausgerechnet wird bzw. PS als Speicher betrachtet werden.</t>
    </r>
  </si>
  <si>
    <r>
      <t>8)</t>
    </r>
    <r>
      <rPr>
        <sz val="10"/>
        <rFont val="Arial"/>
        <family val="2"/>
      </rPr>
      <t xml:space="preserve"> Bislang als Bezugsgröße zur Berechnung des Anteils erneuerbarer Energien verwendete Bezugsgröße, enthält Doppelzählungen, weil sowohl die PSE als auch der Speichersaldo/-verbrauch in dieser Größe zusätzlich enthalten sind.</t>
    </r>
  </si>
  <si>
    <t>Pumparbeit (Speicherzufuhr u. Eigenverbrauch)</t>
  </si>
  <si>
    <t>Eigenverbrauch der Pumpspeicher</t>
  </si>
  <si>
    <t>Pumpstromerzeugung (PSE)</t>
  </si>
  <si>
    <r>
      <t>Erneuerbare, darunter:</t>
    </r>
    <r>
      <rPr>
        <vertAlign val="superscript"/>
        <sz val="10"/>
        <rFont val="Arial"/>
        <family val="2"/>
      </rPr>
      <t>5)</t>
    </r>
  </si>
  <si>
    <r>
      <t xml:space="preserve"> - Wasserkraft</t>
    </r>
    <r>
      <rPr>
        <vertAlign val="superscript"/>
        <sz val="10"/>
        <rFont val="Arial"/>
        <family val="2"/>
      </rPr>
      <t>2)</t>
    </r>
  </si>
  <si>
    <r>
      <t xml:space="preserve"> - Pumpspeicher</t>
    </r>
    <r>
      <rPr>
        <vertAlign val="superscript"/>
        <sz val="10"/>
        <rFont val="Arial"/>
        <family val="2"/>
      </rPr>
      <t>4)</t>
    </r>
  </si>
  <si>
    <r>
      <t xml:space="preserve"> - Hausmüll</t>
    </r>
    <r>
      <rPr>
        <vertAlign val="superscript"/>
        <sz val="10"/>
        <rFont val="Arial"/>
        <family val="2"/>
      </rPr>
      <t>3)</t>
    </r>
  </si>
  <si>
    <t>X</t>
  </si>
  <si>
    <r>
      <rPr>
        <b/>
        <sz val="11"/>
        <color theme="0"/>
        <rFont val="Times New Roman"/>
        <family val="1"/>
      </rPr>
      <t>Δ</t>
    </r>
    <r>
      <rPr>
        <b/>
        <sz val="11"/>
        <color theme="0"/>
        <rFont val="Calibri"/>
        <family val="2"/>
        <scheme val="minor"/>
      </rPr>
      <t xml:space="preserve"> in %</t>
    </r>
  </si>
  <si>
    <t>Anteile in %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</si>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</sst>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0"/>
    <numFmt numFmtId="165" formatCode="\+\ 0.0;\-\ 0.0;0.0"/>
    <numFmt numFmtId="166" formatCode="#,##0.0"/>
    <numFmt numFmtId="167" formatCode="#,##0.000"/>
    <numFmt numFmtId="168" formatCode="0.0"/>
    <numFmt numFmtId="169" formatCode="0.0_ ;\-0.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Helvetica"/>
      <family val="2"/>
    </font>
    <font>
      <b/>
      <sz val="11"/>
      <color theme="0"/>
      <name val="Times New Roman"/>
      <family val="1"/>
    </font>
    <font>
      <b/>
      <sz val="11"/>
      <color theme="0"/>
      <name val="Calibri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4" xfId="0" quotePrefix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/>
    <xf numFmtId="165" fontId="5" fillId="0" borderId="7" xfId="0" applyNumberFormat="1" applyFont="1" applyBorder="1" applyAlignment="1">
      <alignment horizontal="left" vertical="center"/>
    </xf>
    <xf numFmtId="165" fontId="2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6" fillId="0" borderId="0" xfId="0" applyFont="1"/>
    <xf numFmtId="3" fontId="1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168" fontId="2" fillId="0" borderId="5" xfId="0" applyNumberFormat="1" applyFont="1" applyBorder="1" applyAlignment="1">
      <alignment vertical="center"/>
    </xf>
    <xf numFmtId="168" fontId="2" fillId="0" borderId="4" xfId="0" applyNumberFormat="1" applyFont="1" applyBorder="1" applyAlignment="1">
      <alignment vertical="center"/>
    </xf>
    <xf numFmtId="168" fontId="2" fillId="0" borderId="4" xfId="0" applyNumberFormat="1" applyFont="1" applyBorder="1" applyAlignment="1">
      <alignment horizontal="right" vertical="center"/>
    </xf>
    <xf numFmtId="168" fontId="2" fillId="0" borderId="5" xfId="0" applyNumberFormat="1" applyFont="1" applyBorder="1" applyAlignment="1">
      <alignment horizontal="right" vertical="center"/>
    </xf>
    <xf numFmtId="168" fontId="2" fillId="0" borderId="7" xfId="0" applyNumberFormat="1" applyFont="1" applyBorder="1" applyAlignment="1">
      <alignment vertical="center"/>
    </xf>
    <xf numFmtId="168" fontId="2" fillId="0" borderId="7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168" fontId="2" fillId="0" borderId="5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7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8" fontId="2" fillId="0" borderId="10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5" xfId="0" quotePrefix="1" applyFont="1" applyBorder="1" applyAlignment="1">
      <alignment vertical="center"/>
    </xf>
    <xf numFmtId="168" fontId="2" fillId="0" borderId="5" xfId="0" quotePrefix="1" applyNumberFormat="1" applyFont="1" applyBorder="1" applyAlignment="1">
      <alignment vertical="center"/>
    </xf>
    <xf numFmtId="168" fontId="2" fillId="0" borderId="9" xfId="0" applyNumberFormat="1" applyFont="1" applyBorder="1" applyAlignment="1">
      <alignment vertical="center"/>
    </xf>
    <xf numFmtId="168" fontId="3" fillId="0" borderId="1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8" fontId="3" fillId="0" borderId="9" xfId="0" applyNumberFormat="1" applyFont="1" applyBorder="1" applyAlignment="1">
      <alignment horizontal="right" vertical="center"/>
    </xf>
    <xf numFmtId="165" fontId="5" fillId="0" borderId="9" xfId="0" quotePrefix="1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8" fontId="2" fillId="0" borderId="11" xfId="0" applyNumberFormat="1" applyFont="1" applyBorder="1" applyAlignment="1">
      <alignment horizontal="right" vertical="center"/>
    </xf>
    <xf numFmtId="168" fontId="2" fillId="0" borderId="9" xfId="0" applyNumberFormat="1" applyFont="1" applyBorder="1" applyAlignment="1">
      <alignment horizontal="right" vertical="center"/>
    </xf>
    <xf numFmtId="168" fontId="2" fillId="0" borderId="4" xfId="0" applyNumberFormat="1" applyFont="1" applyBorder="1" applyAlignment="1">
      <alignment horizontal="right"/>
    </xf>
    <xf numFmtId="168" fontId="2" fillId="0" borderId="6" xfId="0" applyNumberFormat="1" applyFont="1" applyBorder="1" applyAlignment="1">
      <alignment horizontal="right"/>
    </xf>
    <xf numFmtId="168" fontId="2" fillId="0" borderId="0" xfId="0" applyNumberFormat="1" applyFont="1" applyAlignment="1">
      <alignment horizontal="right"/>
    </xf>
    <xf numFmtId="168" fontId="2" fillId="0" borderId="6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8" fontId="0" fillId="0" borderId="0" xfId="0" applyNumberFormat="1"/>
    <xf numFmtId="0" fontId="13" fillId="4" borderId="3" xfId="0" applyFont="1" applyFill="1" applyBorder="1" applyAlignment="1">
      <alignment horizontal="right"/>
    </xf>
    <xf numFmtId="169" fontId="5" fillId="0" borderId="9" xfId="0" applyNumberFormat="1" applyFont="1" applyBorder="1" applyAlignment="1">
      <alignment vertical="center"/>
    </xf>
    <xf numFmtId="169" fontId="5" fillId="0" borderId="8" xfId="0" applyNumberFormat="1" applyFont="1" applyBorder="1" applyAlignment="1">
      <alignment vertical="center"/>
    </xf>
    <xf numFmtId="169" fontId="5" fillId="0" borderId="9" xfId="0" quotePrefix="1" applyNumberFormat="1" applyFont="1" applyBorder="1" applyAlignment="1">
      <alignment horizontal="right" vertical="center"/>
    </xf>
    <xf numFmtId="169" fontId="5" fillId="0" borderId="9" xfId="0" applyNumberFormat="1" applyFont="1" applyBorder="1" applyAlignment="1">
      <alignment horizontal="right" vertical="center"/>
    </xf>
    <xf numFmtId="169" fontId="5" fillId="0" borderId="7" xfId="0" applyNumberFormat="1" applyFont="1" applyBorder="1" applyAlignment="1">
      <alignment horizontal="right" vertical="center"/>
    </xf>
    <xf numFmtId="168" fontId="2" fillId="0" borderId="10" xfId="0" applyNumberFormat="1" applyFont="1" applyFill="1" applyBorder="1" applyAlignment="1">
      <alignment vertical="center"/>
    </xf>
    <xf numFmtId="168" fontId="2" fillId="0" borderId="4" xfId="0" applyNumberFormat="1" applyFont="1" applyFill="1" applyBorder="1" applyAlignment="1">
      <alignment vertical="center"/>
    </xf>
  </cellXfs>
  <cellStyles count="3">
    <cellStyle name="Prozent 2" xfId="2" xr:uid="{D7A7E0DB-8728-4384-81B7-FB590C9D4A5E}"/>
    <cellStyle name="Standard" xfId="0" builtinId="0"/>
    <cellStyle name="Standard 2" xfId="1" xr:uid="{80303F11-9F44-4910-BB53-323515F8E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4"/>
  <sheetViews>
    <sheetView tabSelected="1" view="pageBreakPreview" zoomScale="145" zoomScaleNormal="145" zoomScaleSheetLayoutView="145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AE33" sqref="AE33"/>
    </sheetView>
  </sheetViews>
  <sheetFormatPr baseColWidth="10" defaultColWidth="9.109375" defaultRowHeight="14.4" x14ac:dyDescent="0.3"/>
  <cols>
    <col min="1" max="1" width="4.109375" customWidth="1"/>
    <col min="2" max="2" width="55" customWidth="1"/>
    <col min="4" max="7" width="0" hidden="1" customWidth="1"/>
    <col min="9" max="12" width="9.109375" hidden="1" customWidth="1"/>
    <col min="13" max="13" width="9.109375" customWidth="1"/>
    <col min="14" max="17" width="9.109375" hidden="1" customWidth="1"/>
    <col min="19" max="22" width="0" hidden="1" customWidth="1"/>
    <col min="31" max="32" width="9.88671875" customWidth="1"/>
    <col min="33" max="34" width="11" customWidth="1"/>
    <col min="35" max="35" width="7.5546875" customWidth="1"/>
    <col min="36" max="36" width="9.6640625" customWidth="1"/>
    <col min="37" max="37" width="11.6640625" customWidth="1"/>
  </cols>
  <sheetData>
    <row r="1" spans="1:37" ht="16.5" customHeight="1" x14ac:dyDescent="0.3"/>
    <row r="2" spans="1:37" x14ac:dyDescent="0.3">
      <c r="B2" s="1" t="s">
        <v>0</v>
      </c>
    </row>
    <row r="3" spans="1:37" x14ac:dyDescent="0.3">
      <c r="B3" s="24" t="s">
        <v>1</v>
      </c>
      <c r="C3" s="35">
        <v>1990</v>
      </c>
      <c r="D3" s="35">
        <v>1991</v>
      </c>
      <c r="E3" s="35">
        <v>1992</v>
      </c>
      <c r="F3" s="35">
        <v>1993</v>
      </c>
      <c r="G3" s="35">
        <v>1994</v>
      </c>
      <c r="H3" s="35">
        <v>1995</v>
      </c>
      <c r="I3" s="35">
        <v>1996</v>
      </c>
      <c r="J3" s="35">
        <v>1997</v>
      </c>
      <c r="K3" s="35">
        <v>1998</v>
      </c>
      <c r="L3" s="35">
        <v>1999</v>
      </c>
      <c r="M3" s="35">
        <v>2000</v>
      </c>
      <c r="N3" s="35">
        <v>2001</v>
      </c>
      <c r="O3" s="35">
        <v>2002</v>
      </c>
      <c r="P3" s="35">
        <v>2003</v>
      </c>
      <c r="Q3" s="35">
        <v>2004</v>
      </c>
      <c r="R3" s="35">
        <v>2005</v>
      </c>
      <c r="S3" s="35">
        <v>2006</v>
      </c>
      <c r="T3" s="35">
        <v>2007</v>
      </c>
      <c r="U3" s="35">
        <v>2008</v>
      </c>
      <c r="V3" s="35">
        <v>2009</v>
      </c>
      <c r="W3" s="35">
        <v>2010</v>
      </c>
      <c r="X3" s="35">
        <v>2011</v>
      </c>
      <c r="Y3" s="35">
        <v>2012</v>
      </c>
      <c r="Z3" s="35">
        <v>2013</v>
      </c>
      <c r="AA3" s="35">
        <v>2014</v>
      </c>
      <c r="AB3" s="35">
        <v>2015</v>
      </c>
      <c r="AC3" s="35">
        <v>2016</v>
      </c>
      <c r="AD3" s="35">
        <v>2017</v>
      </c>
      <c r="AE3" s="36">
        <v>2018</v>
      </c>
      <c r="AF3" s="36">
        <v>2019</v>
      </c>
      <c r="AG3" s="36">
        <v>2020</v>
      </c>
      <c r="AH3" s="36" t="s">
        <v>57</v>
      </c>
      <c r="AJ3" s="57" t="s">
        <v>55</v>
      </c>
      <c r="AK3" s="57" t="s">
        <v>56</v>
      </c>
    </row>
    <row r="4" spans="1:37" x14ac:dyDescent="0.3">
      <c r="A4" s="2"/>
      <c r="B4" s="3" t="s">
        <v>2</v>
      </c>
      <c r="C4" s="37">
        <v>170.9</v>
      </c>
      <c r="D4" s="16">
        <v>158.30000000000001</v>
      </c>
      <c r="E4" s="16">
        <v>154.5</v>
      </c>
      <c r="F4" s="16">
        <v>147.5</v>
      </c>
      <c r="G4" s="16">
        <v>146.1</v>
      </c>
      <c r="H4" s="16">
        <v>142.6</v>
      </c>
      <c r="I4" s="16">
        <v>144.28899999999999</v>
      </c>
      <c r="J4" s="16">
        <v>141.71899999999999</v>
      </c>
      <c r="K4" s="16">
        <v>139.40199999999999</v>
      </c>
      <c r="L4" s="16">
        <v>135.98500000000001</v>
      </c>
      <c r="M4" s="16">
        <v>148.30000000000001</v>
      </c>
      <c r="N4" s="16">
        <v>154.80000000000001</v>
      </c>
      <c r="O4" s="16">
        <v>158</v>
      </c>
      <c r="P4" s="16">
        <v>158.16949424999999</v>
      </c>
      <c r="Q4" s="16">
        <v>157.99465699999999</v>
      </c>
      <c r="R4" s="16">
        <v>154.06058700000003</v>
      </c>
      <c r="S4" s="16">
        <v>151.0703077</v>
      </c>
      <c r="T4" s="16">
        <v>155.06221150000002</v>
      </c>
      <c r="U4" s="16">
        <v>150.6196017</v>
      </c>
      <c r="V4" s="16">
        <v>145.58792387999998</v>
      </c>
      <c r="W4" s="16">
        <v>145.87251225</v>
      </c>
      <c r="X4" s="16">
        <v>150.07400558000003</v>
      </c>
      <c r="Y4" s="16">
        <v>160.73856736000002</v>
      </c>
      <c r="Z4" s="16">
        <v>160.92071921000002</v>
      </c>
      <c r="AA4" s="16">
        <v>155.81800906000001</v>
      </c>
      <c r="AB4" s="16">
        <v>154.46343208000002</v>
      </c>
      <c r="AC4" s="16">
        <v>149.54039035</v>
      </c>
      <c r="AD4" s="16">
        <v>148.36643955999995</v>
      </c>
      <c r="AE4" s="34">
        <v>145.58855500000001</v>
      </c>
      <c r="AF4" s="34">
        <v>113.97711899999999</v>
      </c>
      <c r="AG4" s="63">
        <v>91.743016999999995</v>
      </c>
      <c r="AH4" s="63">
        <v>108.3</v>
      </c>
      <c r="AJ4" s="34">
        <f>(AH4-AG4)/AG4*100</f>
        <v>18.047131587137581</v>
      </c>
      <c r="AK4" s="34">
        <f t="shared" ref="AK4:AK21" si="0">AH4/AH$21*100</f>
        <v>18.527842516874994</v>
      </c>
    </row>
    <row r="5" spans="1:37" x14ac:dyDescent="0.3">
      <c r="A5" s="2"/>
      <c r="B5" s="3" t="s">
        <v>3</v>
      </c>
      <c r="C5" s="37">
        <v>140.80000000000001</v>
      </c>
      <c r="D5" s="16">
        <v>149.80000000000001</v>
      </c>
      <c r="E5" s="16">
        <v>141.9</v>
      </c>
      <c r="F5" s="16">
        <v>146.19999999999999</v>
      </c>
      <c r="G5" s="16">
        <v>144.6</v>
      </c>
      <c r="H5" s="16">
        <v>147.1</v>
      </c>
      <c r="I5" s="16">
        <v>152.68600000000001</v>
      </c>
      <c r="J5" s="16">
        <v>143.10400000000001</v>
      </c>
      <c r="K5" s="16">
        <v>153.4</v>
      </c>
      <c r="L5" s="16">
        <v>143.083</v>
      </c>
      <c r="M5" s="16">
        <v>143.1</v>
      </c>
      <c r="N5" s="16">
        <v>138.4</v>
      </c>
      <c r="O5" s="16">
        <v>134.6</v>
      </c>
      <c r="P5" s="16">
        <v>146.45723301000001</v>
      </c>
      <c r="Q5" s="16">
        <v>140.76614975999999</v>
      </c>
      <c r="R5" s="16">
        <v>134.08202188999999</v>
      </c>
      <c r="S5" s="16">
        <v>137.86223701</v>
      </c>
      <c r="T5" s="16">
        <v>142.04858883</v>
      </c>
      <c r="U5" s="16">
        <v>124.58835612999999</v>
      </c>
      <c r="V5" s="16">
        <v>107.85801754000001</v>
      </c>
      <c r="W5" s="16">
        <v>117.02239077</v>
      </c>
      <c r="X5" s="16">
        <v>112.39581971</v>
      </c>
      <c r="Y5" s="16">
        <v>116.38871487</v>
      </c>
      <c r="Z5" s="16">
        <v>127.28251379000001</v>
      </c>
      <c r="AA5" s="16">
        <v>118.59163502</v>
      </c>
      <c r="AB5" s="16">
        <v>117.73636750000001</v>
      </c>
      <c r="AC5" s="16">
        <v>112.20474036000002</v>
      </c>
      <c r="AD5" s="16">
        <v>92.862579249999996</v>
      </c>
      <c r="AE5" s="17">
        <v>82.566890999999998</v>
      </c>
      <c r="AF5" s="17">
        <v>57.472371000000003</v>
      </c>
      <c r="AG5" s="64">
        <v>42.843778</v>
      </c>
      <c r="AH5" s="64">
        <v>54.3</v>
      </c>
      <c r="AJ5" s="17">
        <f t="shared" ref="AJ5:AJ20" si="1">(AH5-AG5)/AG5*100</f>
        <v>26.739523297875355</v>
      </c>
      <c r="AK5" s="17">
        <f t="shared" si="0"/>
        <v>9.2895830901783221</v>
      </c>
    </row>
    <row r="6" spans="1:37" x14ac:dyDescent="0.3">
      <c r="B6" s="3" t="s">
        <v>4</v>
      </c>
      <c r="C6" s="37">
        <v>152.5</v>
      </c>
      <c r="D6" s="16">
        <v>147.4</v>
      </c>
      <c r="E6" s="16">
        <v>158.80000000000001</v>
      </c>
      <c r="F6" s="16">
        <v>153.5</v>
      </c>
      <c r="G6" s="16">
        <v>151.19999999999999</v>
      </c>
      <c r="H6" s="16">
        <v>154.1</v>
      </c>
      <c r="I6" s="16">
        <v>161.613</v>
      </c>
      <c r="J6" s="16">
        <v>170.328</v>
      </c>
      <c r="K6" s="16">
        <v>161.6</v>
      </c>
      <c r="L6" s="16">
        <v>170.00399999999999</v>
      </c>
      <c r="M6" s="16">
        <v>169.6</v>
      </c>
      <c r="N6" s="16">
        <v>171.3</v>
      </c>
      <c r="O6" s="16">
        <v>164.8</v>
      </c>
      <c r="P6" s="16">
        <v>165.05992059999997</v>
      </c>
      <c r="Q6" s="16">
        <v>167.06460970000001</v>
      </c>
      <c r="R6" s="16">
        <v>163.03868780000002</v>
      </c>
      <c r="S6" s="16">
        <v>167.35615280000002</v>
      </c>
      <c r="T6" s="16">
        <v>140.53404330000001</v>
      </c>
      <c r="U6" s="16">
        <v>148.77724484999999</v>
      </c>
      <c r="V6" s="16">
        <v>134.93203414999999</v>
      </c>
      <c r="W6" s="16">
        <v>140.55645255000002</v>
      </c>
      <c r="X6" s="16">
        <v>107.97122759999999</v>
      </c>
      <c r="Y6" s="16">
        <v>99.460198969999993</v>
      </c>
      <c r="Z6" s="16">
        <v>97.290037099999992</v>
      </c>
      <c r="AA6" s="16">
        <v>97.129276500000003</v>
      </c>
      <c r="AB6" s="16">
        <v>91.786310700000001</v>
      </c>
      <c r="AC6" s="16">
        <v>84.634367099999992</v>
      </c>
      <c r="AD6" s="16">
        <v>76.324401099999989</v>
      </c>
      <c r="AE6" s="17">
        <v>76.004801999999998</v>
      </c>
      <c r="AF6" s="17">
        <v>75.071235999999999</v>
      </c>
      <c r="AG6" s="64">
        <v>64.382396999999997</v>
      </c>
      <c r="AH6" s="64">
        <v>69</v>
      </c>
      <c r="AI6" s="56"/>
      <c r="AJ6" s="17">
        <f t="shared" si="1"/>
        <v>7.1721514189662789</v>
      </c>
      <c r="AK6" s="17">
        <f t="shared" si="0"/>
        <v>11.804442600779083</v>
      </c>
    </row>
    <row r="7" spans="1:37" x14ac:dyDescent="0.3">
      <c r="B7" s="3" t="s">
        <v>18</v>
      </c>
      <c r="C7" s="37">
        <v>35.9</v>
      </c>
      <c r="D7" s="16">
        <v>36.299999999999997</v>
      </c>
      <c r="E7" s="16">
        <v>33</v>
      </c>
      <c r="F7" s="16">
        <v>32.799999999999997</v>
      </c>
      <c r="G7" s="16">
        <v>36.1</v>
      </c>
      <c r="H7" s="16">
        <v>41.1</v>
      </c>
      <c r="I7" s="16">
        <v>45.56</v>
      </c>
      <c r="J7" s="16">
        <v>48.1</v>
      </c>
      <c r="K7" s="16">
        <v>50.743000000000002</v>
      </c>
      <c r="L7" s="16">
        <v>51.8</v>
      </c>
      <c r="M7" s="16">
        <v>49.2</v>
      </c>
      <c r="N7" s="16">
        <v>55.5</v>
      </c>
      <c r="O7" s="16">
        <v>56.3</v>
      </c>
      <c r="P7" s="16">
        <v>62.592588074991511</v>
      </c>
      <c r="Q7" s="16">
        <v>62.668682676281982</v>
      </c>
      <c r="R7" s="16">
        <v>72.191643129583028</v>
      </c>
      <c r="S7" s="16">
        <v>74.726284317026256</v>
      </c>
      <c r="T7" s="16">
        <v>77.454672754211927</v>
      </c>
      <c r="U7" s="16">
        <v>88.475633985259378</v>
      </c>
      <c r="V7" s="16">
        <v>80.272075603973505</v>
      </c>
      <c r="W7" s="16">
        <v>88.764076396724718</v>
      </c>
      <c r="X7" s="16">
        <v>85.670597871678069</v>
      </c>
      <c r="Y7" s="16">
        <v>75.948814990042408</v>
      </c>
      <c r="Z7" s="16">
        <v>67.002011110493086</v>
      </c>
      <c r="AA7" s="16">
        <v>60.611038166060737</v>
      </c>
      <c r="AB7" s="16">
        <v>61.472372048397617</v>
      </c>
      <c r="AC7" s="16">
        <v>80.616866698024296</v>
      </c>
      <c r="AD7" s="16">
        <v>86.041295994852064</v>
      </c>
      <c r="AE7" s="17">
        <v>81.563298696844953</v>
      </c>
      <c r="AF7" s="17">
        <v>89.998575000000002</v>
      </c>
      <c r="AG7" s="64">
        <v>94.996967326622524</v>
      </c>
      <c r="AH7" s="64">
        <v>89</v>
      </c>
      <c r="AJ7" s="17">
        <f t="shared" si="1"/>
        <v>-6.3127987086192991</v>
      </c>
      <c r="AK7" s="17">
        <f t="shared" si="0"/>
        <v>15.226020166222295</v>
      </c>
    </row>
    <row r="8" spans="1:37" x14ac:dyDescent="0.3">
      <c r="B8" s="3" t="s">
        <v>5</v>
      </c>
      <c r="C8" s="37">
        <v>10.8</v>
      </c>
      <c r="D8" s="16">
        <v>14.8</v>
      </c>
      <c r="E8" s="16">
        <v>13.2</v>
      </c>
      <c r="F8" s="16">
        <v>10.1</v>
      </c>
      <c r="G8" s="16">
        <v>10.1</v>
      </c>
      <c r="H8" s="16">
        <v>9.1</v>
      </c>
      <c r="I8" s="16">
        <v>8.1620000000000008</v>
      </c>
      <c r="J8" s="16">
        <v>7.4</v>
      </c>
      <c r="K8" s="16">
        <v>6.7</v>
      </c>
      <c r="L8" s="16">
        <v>6.3</v>
      </c>
      <c r="M8" s="16">
        <v>5.9</v>
      </c>
      <c r="N8" s="16">
        <v>6.1</v>
      </c>
      <c r="O8" s="16">
        <v>8.6999999999999993</v>
      </c>
      <c r="P8" s="16">
        <v>10.251643455177026</v>
      </c>
      <c r="Q8" s="16">
        <v>10.672479891261789</v>
      </c>
      <c r="R8" s="16">
        <v>11.858725888165351</v>
      </c>
      <c r="S8" s="16">
        <v>10.783460446835196</v>
      </c>
      <c r="T8" s="16">
        <v>9.8271924982671397</v>
      </c>
      <c r="U8" s="16">
        <v>9.4996758291333201</v>
      </c>
      <c r="V8" s="16">
        <v>9.8823572324905076</v>
      </c>
      <c r="W8" s="16">
        <v>8.5779765931704191</v>
      </c>
      <c r="X8" s="16">
        <v>7.0230975412096281</v>
      </c>
      <c r="Y8" s="16">
        <v>7.4745239173886437</v>
      </c>
      <c r="Z8" s="16">
        <v>7.0482293829151343</v>
      </c>
      <c r="AA8" s="16">
        <v>5.5288729878665421</v>
      </c>
      <c r="AB8" s="16">
        <v>6.0826198346673124</v>
      </c>
      <c r="AC8" s="16">
        <v>5.7194089151175511</v>
      </c>
      <c r="AD8" s="16">
        <v>5.4760710709987546</v>
      </c>
      <c r="AE8" s="17">
        <v>5.0930279050577036</v>
      </c>
      <c r="AF8" s="17">
        <v>4.7748899125109672</v>
      </c>
      <c r="AG8" s="64">
        <v>4.7111443774673534</v>
      </c>
      <c r="AH8" s="64">
        <v>4.8</v>
      </c>
      <c r="AJ8" s="17">
        <f t="shared" si="1"/>
        <v>1.886073009301702</v>
      </c>
      <c r="AK8" s="17">
        <f t="shared" si="0"/>
        <v>0.82117861570637096</v>
      </c>
    </row>
    <row r="9" spans="1:37" ht="15.6" x14ac:dyDescent="0.3">
      <c r="B9" s="3" t="s">
        <v>32</v>
      </c>
      <c r="C9" s="37">
        <v>19.7</v>
      </c>
      <c r="D9" s="16">
        <v>17.462</v>
      </c>
      <c r="E9" s="16">
        <v>20.474</v>
      </c>
      <c r="F9" s="16">
        <v>21.225999999999999</v>
      </c>
      <c r="G9" s="16">
        <v>23.013999999999999</v>
      </c>
      <c r="H9" s="16">
        <v>25.11</v>
      </c>
      <c r="I9" s="16">
        <v>22.998999999999999</v>
      </c>
      <c r="J9" s="16">
        <v>24.225999999999999</v>
      </c>
      <c r="K9" s="16">
        <v>26.224</v>
      </c>
      <c r="L9" s="16">
        <v>29.172999999999998</v>
      </c>
      <c r="M9" s="16">
        <v>37.9</v>
      </c>
      <c r="N9" s="16">
        <v>38.9</v>
      </c>
      <c r="O9" s="16">
        <v>46.1</v>
      </c>
      <c r="P9" s="16">
        <v>46.669848389999999</v>
      </c>
      <c r="Q9" s="16">
        <v>57.957036180000003</v>
      </c>
      <c r="R9" s="16">
        <v>63.426000000000002</v>
      </c>
      <c r="S9" s="16">
        <v>72.554000000000002</v>
      </c>
      <c r="T9" s="16">
        <v>89.43</v>
      </c>
      <c r="U9" s="16">
        <v>94.367999999999995</v>
      </c>
      <c r="V9" s="16">
        <v>96.070999999999998</v>
      </c>
      <c r="W9" s="16">
        <v>105.41500000000001</v>
      </c>
      <c r="X9" s="16">
        <v>124.429</v>
      </c>
      <c r="Y9" s="16">
        <v>143.40700000000001</v>
      </c>
      <c r="Z9" s="16">
        <v>151.94900000000001</v>
      </c>
      <c r="AA9" s="16">
        <v>161.02699999999999</v>
      </c>
      <c r="AB9" s="16">
        <v>187.23099999999999</v>
      </c>
      <c r="AC9" s="16">
        <v>188.24299999999999</v>
      </c>
      <c r="AD9" s="16">
        <v>214.816</v>
      </c>
      <c r="AE9" s="17">
        <v>222.07499999999999</v>
      </c>
      <c r="AF9" s="17">
        <v>240.33099999999999</v>
      </c>
      <c r="AG9" s="17">
        <v>250.15700000000001</v>
      </c>
      <c r="AH9" s="17">
        <v>236.7</v>
      </c>
      <c r="AJ9" s="17">
        <f t="shared" si="1"/>
        <v>-5.3794217231578658</v>
      </c>
      <c r="AK9" s="17">
        <f t="shared" si="0"/>
        <v>40.494370487020419</v>
      </c>
    </row>
    <row r="10" spans="1:37" x14ac:dyDescent="0.3">
      <c r="B10" s="3" t="s">
        <v>6</v>
      </c>
      <c r="C10" s="37" t="s">
        <v>17</v>
      </c>
      <c r="D10" s="16">
        <v>0.1</v>
      </c>
      <c r="E10" s="16">
        <v>0.27500000000000002</v>
      </c>
      <c r="F10" s="16">
        <v>0.6</v>
      </c>
      <c r="G10" s="16">
        <v>0.90900000000000003</v>
      </c>
      <c r="H10" s="16">
        <v>1.5</v>
      </c>
      <c r="I10" s="16">
        <v>2.032</v>
      </c>
      <c r="J10" s="16">
        <v>2.9660000000000002</v>
      </c>
      <c r="K10" s="16">
        <v>4.4889999999999999</v>
      </c>
      <c r="L10" s="16">
        <v>5.5279999999999996</v>
      </c>
      <c r="M10" s="16">
        <v>9.5</v>
      </c>
      <c r="N10" s="16">
        <v>10.5</v>
      </c>
      <c r="O10" s="16">
        <v>15.8</v>
      </c>
      <c r="P10" s="16">
        <v>19.087</v>
      </c>
      <c r="Q10" s="16">
        <v>26.018999999999998</v>
      </c>
      <c r="R10" s="16">
        <v>27.774000000000001</v>
      </c>
      <c r="S10" s="16">
        <v>31.324000000000002</v>
      </c>
      <c r="T10" s="16">
        <v>40.506999999999998</v>
      </c>
      <c r="U10" s="16">
        <v>41.384999999999998</v>
      </c>
      <c r="V10" s="16">
        <v>39.381999999999998</v>
      </c>
      <c r="W10" s="16">
        <v>38.371000000000002</v>
      </c>
      <c r="X10" s="16">
        <v>49.28</v>
      </c>
      <c r="Y10" s="16">
        <v>50.948</v>
      </c>
      <c r="Z10" s="16">
        <v>51.819000000000003</v>
      </c>
      <c r="AA10" s="16">
        <v>57.026000000000003</v>
      </c>
      <c r="AB10" s="16">
        <v>72.34</v>
      </c>
      <c r="AC10" s="16">
        <v>67.650000000000006</v>
      </c>
      <c r="AD10" s="16">
        <v>88.018000000000001</v>
      </c>
      <c r="AE10" s="17">
        <v>90.483999999999995</v>
      </c>
      <c r="AF10" s="17">
        <v>101.15</v>
      </c>
      <c r="AG10" s="17">
        <v>104.79600000000001</v>
      </c>
      <c r="AH10" s="17">
        <v>92.9</v>
      </c>
      <c r="AJ10" s="17">
        <f t="shared" si="1"/>
        <v>-11.351578304515439</v>
      </c>
      <c r="AK10" s="17">
        <f t="shared" si="0"/>
        <v>15.893227791483724</v>
      </c>
    </row>
    <row r="11" spans="1:37" x14ac:dyDescent="0.3">
      <c r="B11" s="3" t="s">
        <v>7</v>
      </c>
      <c r="C11" s="37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3.7999999999999999E-2</v>
      </c>
      <c r="W11" s="16">
        <v>0.17599999999999999</v>
      </c>
      <c r="X11" s="16">
        <v>0.57699999999999996</v>
      </c>
      <c r="Y11" s="16">
        <v>0.73199999999999998</v>
      </c>
      <c r="Z11" s="16">
        <v>0.91800000000000004</v>
      </c>
      <c r="AA11" s="16">
        <v>1.4710000000000001</v>
      </c>
      <c r="AB11" s="16">
        <v>8.2840000000000007</v>
      </c>
      <c r="AC11" s="16">
        <v>12.273999999999999</v>
      </c>
      <c r="AD11" s="16">
        <v>17.675000000000001</v>
      </c>
      <c r="AE11" s="17">
        <v>19.466999999999999</v>
      </c>
      <c r="AF11" s="17">
        <v>24.744</v>
      </c>
      <c r="AG11" s="17">
        <v>27.306000000000001</v>
      </c>
      <c r="AH11" s="17">
        <v>24.8</v>
      </c>
      <c r="AJ11" s="17">
        <f t="shared" si="1"/>
        <v>-9.1774701530799092</v>
      </c>
      <c r="AK11" s="17">
        <f t="shared" si="0"/>
        <v>4.2427561811495842</v>
      </c>
    </row>
    <row r="12" spans="1:37" ht="15.6" x14ac:dyDescent="0.3">
      <c r="B12" s="3" t="s">
        <v>25</v>
      </c>
      <c r="C12" s="37">
        <v>19.7</v>
      </c>
      <c r="D12" s="16">
        <v>15.85</v>
      </c>
      <c r="E12" s="16">
        <v>18.635000000000002</v>
      </c>
      <c r="F12" s="16">
        <v>18.96</v>
      </c>
      <c r="G12" s="16">
        <v>20.195</v>
      </c>
      <c r="H12" s="16">
        <v>21.556000000000001</v>
      </c>
      <c r="I12" s="16">
        <v>18.818000000000001</v>
      </c>
      <c r="J12" s="16">
        <v>18.952000000000002</v>
      </c>
      <c r="K12" s="16">
        <v>19.001999999999999</v>
      </c>
      <c r="L12" s="16">
        <v>20.686</v>
      </c>
      <c r="M12" s="16">
        <v>24.9</v>
      </c>
      <c r="N12" s="16">
        <v>23.2</v>
      </c>
      <c r="O12" s="16">
        <v>23.7</v>
      </c>
      <c r="P12" s="16">
        <v>18.321197389999998</v>
      </c>
      <c r="Q12" s="16">
        <v>20.745722180000001</v>
      </c>
      <c r="R12" s="16">
        <v>19.638000000000002</v>
      </c>
      <c r="S12" s="16">
        <v>20.030999999999999</v>
      </c>
      <c r="T12" s="16">
        <v>21.17</v>
      </c>
      <c r="U12" s="16">
        <v>20.443000000000001</v>
      </c>
      <c r="V12" s="16">
        <v>19.030999999999999</v>
      </c>
      <c r="W12" s="16">
        <v>20.952999999999999</v>
      </c>
      <c r="X12" s="16">
        <v>17.670999999999999</v>
      </c>
      <c r="Y12" s="16">
        <v>21.754999999999999</v>
      </c>
      <c r="Z12" s="16">
        <v>22.998000000000001</v>
      </c>
      <c r="AA12" s="16">
        <v>19.587</v>
      </c>
      <c r="AB12" s="16">
        <v>18.977</v>
      </c>
      <c r="AC12" s="16">
        <v>20.545999999999999</v>
      </c>
      <c r="AD12" s="16">
        <v>20.149999999999999</v>
      </c>
      <c r="AE12" s="17">
        <v>17.693000000000001</v>
      </c>
      <c r="AF12" s="17">
        <v>19.731000000000002</v>
      </c>
      <c r="AG12" s="17">
        <v>18.321999999999999</v>
      </c>
      <c r="AH12" s="17">
        <v>19.100000000000001</v>
      </c>
      <c r="AJ12" s="17">
        <f t="shared" si="1"/>
        <v>4.2462613251828527</v>
      </c>
      <c r="AK12" s="17">
        <f t="shared" si="0"/>
        <v>3.2676065749982683</v>
      </c>
    </row>
    <row r="13" spans="1:37" x14ac:dyDescent="0.3">
      <c r="B13" s="3" t="s">
        <v>8</v>
      </c>
      <c r="C13" s="37" t="s">
        <v>17</v>
      </c>
      <c r="D13" s="16">
        <v>0.3</v>
      </c>
      <c r="E13" s="16">
        <v>0.3</v>
      </c>
      <c r="F13" s="16">
        <v>0.4</v>
      </c>
      <c r="G13" s="16">
        <v>0.6</v>
      </c>
      <c r="H13" s="16">
        <v>0.7</v>
      </c>
      <c r="I13" s="16">
        <v>0.8</v>
      </c>
      <c r="J13" s="16">
        <v>0.9</v>
      </c>
      <c r="K13" s="16">
        <v>1.1000000000000001</v>
      </c>
      <c r="L13" s="16">
        <v>1.2</v>
      </c>
      <c r="M13" s="16">
        <v>1.6</v>
      </c>
      <c r="N13" s="16">
        <v>3.3</v>
      </c>
      <c r="O13" s="16">
        <v>4.5</v>
      </c>
      <c r="P13" s="16">
        <v>6.709651</v>
      </c>
      <c r="Q13" s="16">
        <v>8.3823140000000027</v>
      </c>
      <c r="R13" s="16">
        <v>11.454000000000001</v>
      </c>
      <c r="S13" s="16">
        <v>15.032999999999999</v>
      </c>
      <c r="T13" s="16">
        <v>20.094999999999999</v>
      </c>
      <c r="U13" s="16">
        <v>23.343</v>
      </c>
      <c r="V13" s="16">
        <v>26.562999999999999</v>
      </c>
      <c r="W13" s="16">
        <v>29.178000000000001</v>
      </c>
      <c r="X13" s="16">
        <v>32.136000000000003</v>
      </c>
      <c r="Y13" s="16">
        <v>38.252000000000002</v>
      </c>
      <c r="Z13" s="16">
        <v>40.097999999999999</v>
      </c>
      <c r="AA13" s="16">
        <v>42.218000000000004</v>
      </c>
      <c r="AB13" s="16">
        <v>44.558</v>
      </c>
      <c r="AC13" s="16">
        <v>44.997999999999998</v>
      </c>
      <c r="AD13" s="16">
        <v>44.960999999999999</v>
      </c>
      <c r="AE13" s="17">
        <v>44.631</v>
      </c>
      <c r="AF13" s="17">
        <v>44.32</v>
      </c>
      <c r="AG13" s="17">
        <v>45.031999999999996</v>
      </c>
      <c r="AH13" s="17">
        <v>45</v>
      </c>
      <c r="AJ13" s="17">
        <f t="shared" si="1"/>
        <v>-7.1060579143712194E-2</v>
      </c>
      <c r="AK13" s="17">
        <f t="shared" si="0"/>
        <v>7.6985495222472293</v>
      </c>
    </row>
    <row r="14" spans="1:37" x14ac:dyDescent="0.3">
      <c r="B14" s="3" t="s">
        <v>9</v>
      </c>
      <c r="C14" s="37" t="s">
        <v>17</v>
      </c>
      <c r="D14" s="16">
        <v>1E-3</v>
      </c>
      <c r="E14" s="16">
        <v>2E-3</v>
      </c>
      <c r="F14" s="16">
        <v>3.0000000000000001E-3</v>
      </c>
      <c r="G14" s="16">
        <v>4.0000000000000001E-3</v>
      </c>
      <c r="H14" s="16">
        <v>5.0000000000000001E-3</v>
      </c>
      <c r="I14" s="16">
        <v>6.0000000000000001E-3</v>
      </c>
      <c r="J14" s="16">
        <v>1.0999999999999999E-2</v>
      </c>
      <c r="K14" s="16">
        <v>1.4999999999999999E-2</v>
      </c>
      <c r="L14" s="16">
        <v>1.9E-2</v>
      </c>
      <c r="M14" s="16">
        <v>0</v>
      </c>
      <c r="N14" s="16">
        <v>0.1</v>
      </c>
      <c r="O14" s="16">
        <v>0.2</v>
      </c>
      <c r="P14" s="16">
        <v>0.313</v>
      </c>
      <c r="Q14" s="16">
        <v>0.55700000000000005</v>
      </c>
      <c r="R14" s="16">
        <v>1.3080000000000001</v>
      </c>
      <c r="S14" s="16">
        <v>2.2650000000000001</v>
      </c>
      <c r="T14" s="16">
        <v>3.137</v>
      </c>
      <c r="U14" s="16">
        <v>4.508</v>
      </c>
      <c r="V14" s="16">
        <v>6.7149999999999999</v>
      </c>
      <c r="W14" s="16">
        <v>11.962999999999999</v>
      </c>
      <c r="X14" s="16">
        <v>19.991</v>
      </c>
      <c r="Y14" s="16">
        <v>26.744</v>
      </c>
      <c r="Z14" s="16">
        <v>30.620999999999999</v>
      </c>
      <c r="AA14" s="16">
        <v>34.558</v>
      </c>
      <c r="AB14" s="16">
        <v>37.170999999999999</v>
      </c>
      <c r="AC14" s="16">
        <v>36.67</v>
      </c>
      <c r="AD14" s="16">
        <v>37.893000000000001</v>
      </c>
      <c r="AE14" s="17">
        <v>43.459000000000003</v>
      </c>
      <c r="AF14" s="17">
        <v>44.383000000000003</v>
      </c>
      <c r="AG14" s="17">
        <v>48.640999999999998</v>
      </c>
      <c r="AH14" s="17">
        <v>49</v>
      </c>
      <c r="AJ14" s="17">
        <f t="shared" si="1"/>
        <v>0.73806048395386969</v>
      </c>
      <c r="AK14" s="17">
        <f t="shared" si="0"/>
        <v>8.38286503533587</v>
      </c>
    </row>
    <row r="15" spans="1:37" ht="15.6" x14ac:dyDescent="0.3">
      <c r="B15" s="3" t="s">
        <v>26</v>
      </c>
      <c r="C15" s="37" t="s">
        <v>17</v>
      </c>
      <c r="D15" s="16">
        <v>1.2110000000000001</v>
      </c>
      <c r="E15" s="16">
        <v>1.262</v>
      </c>
      <c r="F15" s="16">
        <v>1.2629999999999999</v>
      </c>
      <c r="G15" s="16">
        <v>1.306</v>
      </c>
      <c r="H15" s="16">
        <v>1.349</v>
      </c>
      <c r="I15" s="16">
        <v>1.343</v>
      </c>
      <c r="J15" s="16">
        <v>1.397</v>
      </c>
      <c r="K15" s="16">
        <v>1.6180000000000001</v>
      </c>
      <c r="L15" s="16">
        <v>1.74</v>
      </c>
      <c r="M15" s="16">
        <v>1.8</v>
      </c>
      <c r="N15" s="16">
        <v>1.9</v>
      </c>
      <c r="O15" s="16">
        <v>1.9</v>
      </c>
      <c r="P15" s="16">
        <v>2.2389999999999999</v>
      </c>
      <c r="Q15" s="16">
        <v>2.2530000000000001</v>
      </c>
      <c r="R15" s="16">
        <v>3.2519999999999998</v>
      </c>
      <c r="S15" s="16">
        <v>3.9009999999999998</v>
      </c>
      <c r="T15" s="16">
        <v>4.5209999999999999</v>
      </c>
      <c r="U15" s="16">
        <v>4.6710000000000003</v>
      </c>
      <c r="V15" s="16">
        <v>4.3230000000000004</v>
      </c>
      <c r="W15" s="16">
        <v>4.7460000000000004</v>
      </c>
      <c r="X15" s="16">
        <v>4.7549999999999999</v>
      </c>
      <c r="Y15" s="16">
        <v>4.9509999999999996</v>
      </c>
      <c r="Z15" s="16">
        <v>5.415</v>
      </c>
      <c r="AA15" s="16">
        <v>6.069</v>
      </c>
      <c r="AB15" s="16">
        <v>5.7679999999999998</v>
      </c>
      <c r="AC15" s="16">
        <v>5.93</v>
      </c>
      <c r="AD15" s="16">
        <v>5.9560000000000004</v>
      </c>
      <c r="AE15" s="17">
        <v>6.1630000000000003</v>
      </c>
      <c r="AF15" s="17">
        <v>5.806</v>
      </c>
      <c r="AG15" s="17">
        <v>5.8289999999999997</v>
      </c>
      <c r="AH15" s="17">
        <v>5.7</v>
      </c>
      <c r="AJ15" s="17">
        <f t="shared" si="1"/>
        <v>-2.2130725681935077</v>
      </c>
      <c r="AK15" s="17">
        <f t="shared" si="0"/>
        <v>0.97514960615131563</v>
      </c>
    </row>
    <row r="16" spans="1:37" x14ac:dyDescent="0.3">
      <c r="B16" s="4" t="s">
        <v>10</v>
      </c>
      <c r="C16" s="38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1.7999999999999999E-2</v>
      </c>
      <c r="V16" s="39">
        <v>1.9E-2</v>
      </c>
      <c r="W16" s="39">
        <v>2.8000000000000001E-2</v>
      </c>
      <c r="X16" s="39">
        <v>1.9E-2</v>
      </c>
      <c r="Y16" s="39">
        <v>2.5000000000000001E-2</v>
      </c>
      <c r="Z16" s="39">
        <v>0.08</v>
      </c>
      <c r="AA16" s="39">
        <v>9.8000000000000004E-2</v>
      </c>
      <c r="AB16" s="39">
        <v>0.13300000000000001</v>
      </c>
      <c r="AC16" s="16">
        <v>0.17499999999999999</v>
      </c>
      <c r="AD16" s="16">
        <v>0.16300000000000001</v>
      </c>
      <c r="AE16" s="17">
        <v>0.17799999999999999</v>
      </c>
      <c r="AF16" s="17">
        <v>0.19700000000000001</v>
      </c>
      <c r="AG16" s="17">
        <v>0.23100000000000001</v>
      </c>
      <c r="AH16" s="17">
        <v>0.2</v>
      </c>
      <c r="AJ16" s="17">
        <f t="shared" si="1"/>
        <v>-13.419913419913417</v>
      </c>
      <c r="AK16" s="17">
        <f t="shared" si="0"/>
        <v>3.421577565443213E-2</v>
      </c>
    </row>
    <row r="17" spans="1:37" x14ac:dyDescent="0.3">
      <c r="B17" s="3" t="s">
        <v>11</v>
      </c>
      <c r="C17" s="37">
        <v>19.3</v>
      </c>
      <c r="D17" s="16">
        <v>16.16</v>
      </c>
      <c r="E17" s="16">
        <v>16.292000000000002</v>
      </c>
      <c r="F17" s="16">
        <v>15.792</v>
      </c>
      <c r="G17" s="16">
        <v>17.355</v>
      </c>
      <c r="H17" s="16">
        <v>17.710999999999999</v>
      </c>
      <c r="I17" s="16">
        <v>17.36</v>
      </c>
      <c r="J17" s="16">
        <v>17.446999999999999</v>
      </c>
      <c r="K17" s="16">
        <v>19.148</v>
      </c>
      <c r="L17" s="16">
        <v>19.956</v>
      </c>
      <c r="M17" s="16">
        <v>22.55</v>
      </c>
      <c r="N17" s="16">
        <v>21.381</v>
      </c>
      <c r="O17" s="16">
        <v>18.184999999999999</v>
      </c>
      <c r="P17" s="16">
        <v>19.602366490000001</v>
      </c>
      <c r="Q17" s="16">
        <v>20.411686100000001</v>
      </c>
      <c r="R17" s="16">
        <v>23.859219799999998</v>
      </c>
      <c r="S17" s="16">
        <v>25.157206500000001</v>
      </c>
      <c r="T17" s="16">
        <v>26.287150130000001</v>
      </c>
      <c r="U17" s="16">
        <v>24.488538300000002</v>
      </c>
      <c r="V17" s="16">
        <v>21.199085270000001</v>
      </c>
      <c r="W17" s="16">
        <v>26.454082809999999</v>
      </c>
      <c r="X17" s="16">
        <v>25.353650550000001</v>
      </c>
      <c r="Y17" s="16">
        <v>25.506358245000005</v>
      </c>
      <c r="Z17" s="16">
        <v>26.15316365</v>
      </c>
      <c r="AA17" s="16">
        <v>26.95085856</v>
      </c>
      <c r="AB17" s="16">
        <v>27.294649565</v>
      </c>
      <c r="AC17" s="16">
        <v>27.281706755000002</v>
      </c>
      <c r="AD17" s="16">
        <v>27.530472025000002</v>
      </c>
      <c r="AE17" s="17">
        <v>27.283613330000001</v>
      </c>
      <c r="AF17" s="17">
        <v>25.41903567</v>
      </c>
      <c r="AG17" s="17">
        <v>24.807183300000002</v>
      </c>
      <c r="AH17" s="17">
        <v>22.425693703200004</v>
      </c>
      <c r="AJ17" s="17">
        <f t="shared" si="1"/>
        <v>-9.5999999999999925</v>
      </c>
      <c r="AK17" s="17">
        <f t="shared" si="0"/>
        <v>3.8365625232185128</v>
      </c>
    </row>
    <row r="18" spans="1:37" ht="15.6" x14ac:dyDescent="0.3">
      <c r="B18" s="3" t="s">
        <v>35</v>
      </c>
      <c r="C18" s="37" t="s">
        <v>17</v>
      </c>
      <c r="D18" s="16">
        <v>3.6</v>
      </c>
      <c r="E18" s="16">
        <v>3.7229999999999999</v>
      </c>
      <c r="F18" s="16">
        <v>4.6390000000000002</v>
      </c>
      <c r="G18" s="16">
        <v>4.9509999999999996</v>
      </c>
      <c r="H18" s="16">
        <v>5.47</v>
      </c>
      <c r="I18" s="16">
        <v>5.4359999999999999</v>
      </c>
      <c r="J18" s="16">
        <v>4.5869999999999997</v>
      </c>
      <c r="K18" s="16">
        <v>5.1790000000000003</v>
      </c>
      <c r="L18" s="16">
        <v>3.9750000000000001</v>
      </c>
      <c r="M18" s="16">
        <v>4.532</v>
      </c>
      <c r="N18" s="16">
        <v>4.5199999999999996</v>
      </c>
      <c r="O18" s="16">
        <v>4.7389999999999999</v>
      </c>
      <c r="P18" s="16">
        <v>4.5759999999999996</v>
      </c>
      <c r="Q18" s="16">
        <v>5.7140000000000004</v>
      </c>
      <c r="R18" s="16">
        <v>6.7789999999999999</v>
      </c>
      <c r="S18" s="16">
        <v>6.7605000000000004</v>
      </c>
      <c r="T18" s="16">
        <v>6.9149096300000004</v>
      </c>
      <c r="U18" s="16">
        <v>6.0263789699999997</v>
      </c>
      <c r="V18" s="16">
        <v>5.6509086499999999</v>
      </c>
      <c r="W18" s="16">
        <v>6.40009418</v>
      </c>
      <c r="X18" s="16">
        <v>5.8395495799999999</v>
      </c>
      <c r="Y18" s="16">
        <v>6.0944157699999995</v>
      </c>
      <c r="Z18" s="16">
        <v>5.7841235700000002</v>
      </c>
      <c r="AA18" s="16">
        <v>5.8568987899999998</v>
      </c>
      <c r="AB18" s="16">
        <v>5.92128269</v>
      </c>
      <c r="AC18" s="16">
        <v>5.5883585300000007</v>
      </c>
      <c r="AD18" s="16">
        <v>6.0045799800000008</v>
      </c>
      <c r="AE18" s="17">
        <v>6.6610828300000007</v>
      </c>
      <c r="AF18" s="17">
        <v>5.9402626700000001</v>
      </c>
      <c r="AG18" s="17">
        <v>6.554135800000001</v>
      </c>
      <c r="AH18" s="17">
        <v>5.452</v>
      </c>
      <c r="AJ18" s="17">
        <f t="shared" si="1"/>
        <v>-16.815882881157282</v>
      </c>
      <c r="AK18" s="17">
        <f t="shared" si="0"/>
        <v>0.93272204433981976</v>
      </c>
    </row>
    <row r="19" spans="1:37" ht="15.6" x14ac:dyDescent="0.3">
      <c r="B19" s="3" t="s">
        <v>26</v>
      </c>
      <c r="C19" s="37" t="s">
        <v>17</v>
      </c>
      <c r="D19" s="16">
        <v>1.2110000000000001</v>
      </c>
      <c r="E19" s="16">
        <v>1.262</v>
      </c>
      <c r="F19" s="16">
        <v>1.2629999999999999</v>
      </c>
      <c r="G19" s="16">
        <v>1.306</v>
      </c>
      <c r="H19" s="16">
        <v>1.349</v>
      </c>
      <c r="I19" s="16">
        <v>1.343</v>
      </c>
      <c r="J19" s="16">
        <v>1.397</v>
      </c>
      <c r="K19" s="16">
        <v>1.6180000000000001</v>
      </c>
      <c r="L19" s="16">
        <v>1.74</v>
      </c>
      <c r="M19" s="16">
        <v>1.8440000000000001</v>
      </c>
      <c r="N19" s="16">
        <v>1.859</v>
      </c>
      <c r="O19" s="16">
        <v>1.9490000000000001</v>
      </c>
      <c r="P19" s="16">
        <v>2.2389999999999999</v>
      </c>
      <c r="Q19" s="16">
        <v>2.2530000000000001</v>
      </c>
      <c r="R19" s="16">
        <v>3.2522474999999997</v>
      </c>
      <c r="S19" s="16">
        <v>3.9012145</v>
      </c>
      <c r="T19" s="16">
        <v>4.5211464999999995</v>
      </c>
      <c r="U19" s="16">
        <v>4.6716719999999992</v>
      </c>
      <c r="V19" s="16">
        <v>4.3217825000000003</v>
      </c>
      <c r="W19" s="16">
        <v>4.7469035000000002</v>
      </c>
      <c r="X19" s="16">
        <v>4.7546283999999996</v>
      </c>
      <c r="Y19" s="16">
        <v>4.9506376649999995</v>
      </c>
      <c r="Z19" s="16">
        <v>5.4146163499999993</v>
      </c>
      <c r="AA19" s="16">
        <v>6.0694413699999998</v>
      </c>
      <c r="AB19" s="16">
        <v>5.7684262749999995</v>
      </c>
      <c r="AC19" s="16">
        <v>5.9297554749999994</v>
      </c>
      <c r="AD19" s="16">
        <v>5.9562784650000005</v>
      </c>
      <c r="AE19" s="17">
        <v>6.1627995000000002</v>
      </c>
      <c r="AF19" s="17">
        <v>5.8055319999999995</v>
      </c>
      <c r="AG19" s="17">
        <v>5.8202074999999995</v>
      </c>
      <c r="AH19" s="17">
        <v>5.7</v>
      </c>
      <c r="AJ19" s="17">
        <f t="shared" si="1"/>
        <v>-2.0653473265343094</v>
      </c>
      <c r="AK19" s="17">
        <f t="shared" si="0"/>
        <v>0.97514960615131563</v>
      </c>
    </row>
    <row r="20" spans="1:37" x14ac:dyDescent="0.3">
      <c r="B20" s="3" t="s">
        <v>12</v>
      </c>
      <c r="C20" s="37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0.35561500000000001</v>
      </c>
      <c r="V20" s="16">
        <v>1.30153775</v>
      </c>
      <c r="W20" s="16">
        <v>1.6058338799999996</v>
      </c>
      <c r="X20" s="16">
        <v>1.6461211499999999</v>
      </c>
      <c r="Y20" s="16">
        <v>1.6044286900000002</v>
      </c>
      <c r="Z20" s="16">
        <v>1.1617137499999999</v>
      </c>
      <c r="AA20" s="16">
        <v>1.3624341199999999</v>
      </c>
      <c r="AB20" s="16">
        <v>1.2883270900000001</v>
      </c>
      <c r="AC20" s="16">
        <v>1.4008059900000001</v>
      </c>
      <c r="AD20" s="16">
        <v>1.33657647</v>
      </c>
      <c r="AE20" s="20">
        <v>0.90313999999999994</v>
      </c>
      <c r="AF20" s="20">
        <v>0.94531399999999999</v>
      </c>
      <c r="AG20" s="20">
        <v>0.90124399999999993</v>
      </c>
      <c r="AH20" s="20">
        <v>0.9</v>
      </c>
      <c r="AJ20" s="20">
        <f t="shared" si="1"/>
        <v>-0.13803143210938568</v>
      </c>
      <c r="AK20" s="20">
        <f t="shared" si="0"/>
        <v>0.15397099044494456</v>
      </c>
    </row>
    <row r="21" spans="1:37" s="1" customFormat="1" ht="15.6" x14ac:dyDescent="0.3">
      <c r="B21" s="5" t="s">
        <v>39</v>
      </c>
      <c r="C21" s="29">
        <v>549.9</v>
      </c>
      <c r="D21" s="29">
        <v>540.22200000000009</v>
      </c>
      <c r="E21" s="29">
        <v>538.16570000000002</v>
      </c>
      <c r="F21" s="29">
        <v>527.11800000000005</v>
      </c>
      <c r="G21" s="29">
        <v>528.4692</v>
      </c>
      <c r="H21" s="29">
        <v>536.82100000000003</v>
      </c>
      <c r="I21" s="29">
        <v>552.66899999999998</v>
      </c>
      <c r="J21" s="29">
        <v>552.32400000000007</v>
      </c>
      <c r="K21" s="29">
        <v>557.21699999999998</v>
      </c>
      <c r="L21" s="29">
        <v>556.30100000000004</v>
      </c>
      <c r="M21" s="29">
        <v>576.54999999999995</v>
      </c>
      <c r="N21" s="29">
        <v>586.38049999999998</v>
      </c>
      <c r="O21" s="29">
        <v>586.68499999999995</v>
      </c>
      <c r="P21" s="29">
        <v>608.80309427016846</v>
      </c>
      <c r="Q21" s="29">
        <v>617.53530130754382</v>
      </c>
      <c r="R21" s="29">
        <v>622.5168855077485</v>
      </c>
      <c r="S21" s="29">
        <v>639.5096487738615</v>
      </c>
      <c r="T21" s="29">
        <v>640.64385901247908</v>
      </c>
      <c r="U21" s="29">
        <v>640.81705079439269</v>
      </c>
      <c r="V21" s="29">
        <v>595.802493676464</v>
      </c>
      <c r="W21" s="29">
        <v>632.66249136989518</v>
      </c>
      <c r="X21" s="29">
        <v>612.91739885288769</v>
      </c>
      <c r="Y21" s="29">
        <v>628.924178352431</v>
      </c>
      <c r="Z21" s="29">
        <v>637.64567424340828</v>
      </c>
      <c r="AA21" s="29">
        <v>625.65669029392723</v>
      </c>
      <c r="AB21" s="29">
        <v>646.06675172806501</v>
      </c>
      <c r="AC21" s="29">
        <v>648.24048017814175</v>
      </c>
      <c r="AD21" s="29">
        <v>651.41725900085078</v>
      </c>
      <c r="AE21" s="29">
        <v>640.17518793190266</v>
      </c>
      <c r="AF21" s="29">
        <v>607.04422658251087</v>
      </c>
      <c r="AG21" s="29">
        <v>573.64148700408987</v>
      </c>
      <c r="AH21" s="29">
        <v>584.52569370319998</v>
      </c>
      <c r="AJ21" s="29">
        <f>(AH21-AG21)/AG21*100</f>
        <v>1.8973883419684583</v>
      </c>
      <c r="AK21" s="29">
        <f t="shared" si="0"/>
        <v>100</v>
      </c>
    </row>
    <row r="22" spans="1:37" s="1" customFormat="1" ht="15.6" x14ac:dyDescent="0.3">
      <c r="B22" s="28" t="s">
        <v>37</v>
      </c>
      <c r="C22" s="29">
        <v>549.9</v>
      </c>
      <c r="D22" s="29">
        <v>536.62200000000007</v>
      </c>
      <c r="E22" s="29">
        <v>534.44270000000006</v>
      </c>
      <c r="F22" s="29">
        <v>522.47900000000004</v>
      </c>
      <c r="G22" s="29">
        <v>523.51819999999998</v>
      </c>
      <c r="H22" s="29">
        <v>531.351</v>
      </c>
      <c r="I22" s="29">
        <v>547.23299999999995</v>
      </c>
      <c r="J22" s="29">
        <v>547.73700000000008</v>
      </c>
      <c r="K22" s="29">
        <v>552.03800000000001</v>
      </c>
      <c r="L22" s="29">
        <v>552.32600000000002</v>
      </c>
      <c r="M22" s="29">
        <v>572.01799999999992</v>
      </c>
      <c r="N22" s="29">
        <v>581.8605</v>
      </c>
      <c r="O22" s="29">
        <v>581.94599999999991</v>
      </c>
      <c r="P22" s="29">
        <v>604.22709427016844</v>
      </c>
      <c r="Q22" s="29">
        <v>611.82130130754376</v>
      </c>
      <c r="R22" s="29">
        <v>615.7378855077485</v>
      </c>
      <c r="S22" s="29">
        <v>632.74914877386152</v>
      </c>
      <c r="T22" s="29">
        <v>633.72894938247907</v>
      </c>
      <c r="U22" s="29">
        <v>634.79067182439269</v>
      </c>
      <c r="V22" s="29">
        <v>590.15158502646398</v>
      </c>
      <c r="W22" s="29">
        <v>626.26239718989518</v>
      </c>
      <c r="X22" s="29">
        <v>607.07784927288765</v>
      </c>
      <c r="Y22" s="29">
        <v>622.82976258243104</v>
      </c>
      <c r="Z22" s="29">
        <v>631.86155067340826</v>
      </c>
      <c r="AA22" s="29">
        <v>619.79979150392728</v>
      </c>
      <c r="AB22" s="29">
        <v>640.14546903806502</v>
      </c>
      <c r="AC22" s="29">
        <v>642.6521216481417</v>
      </c>
      <c r="AD22" s="29">
        <v>645.41267902085076</v>
      </c>
      <c r="AE22" s="29">
        <v>633.5141051019026</v>
      </c>
      <c r="AF22" s="29">
        <v>601.10396391251084</v>
      </c>
      <c r="AG22" s="29">
        <v>567.08735120408983</v>
      </c>
      <c r="AH22" s="29">
        <v>579.07369370319998</v>
      </c>
    </row>
    <row r="23" spans="1:37" x14ac:dyDescent="0.3">
      <c r="A23" s="6"/>
      <c r="B23" s="7" t="s">
        <v>34</v>
      </c>
      <c r="C23" s="58">
        <v>3.5824695399163482</v>
      </c>
      <c r="D23" s="58">
        <v>3.2540596546544864</v>
      </c>
      <c r="E23" s="58">
        <v>3.8309064751001367</v>
      </c>
      <c r="F23" s="58">
        <v>4.0625556242451841</v>
      </c>
      <c r="G23" s="58">
        <v>4.3960267283926333</v>
      </c>
      <c r="H23" s="58">
        <v>4.7256897982689408</v>
      </c>
      <c r="I23" s="58">
        <v>4.2027801685936339</v>
      </c>
      <c r="J23" s="58">
        <v>4.4229256011552982</v>
      </c>
      <c r="K23" s="58">
        <v>4.7503976175553131</v>
      </c>
      <c r="L23" s="58">
        <v>5.2818444179705457</v>
      </c>
      <c r="M23" s="58">
        <v>6.625665625906878</v>
      </c>
      <c r="N23" s="58">
        <v>6.6854512378826199</v>
      </c>
      <c r="O23" s="58">
        <v>7.9216972021459053</v>
      </c>
      <c r="P23" s="58">
        <v>7.72389203207966</v>
      </c>
      <c r="Q23" s="58">
        <v>9.4728699468518158</v>
      </c>
      <c r="R23" s="58">
        <v>10.300811675360496</v>
      </c>
      <c r="S23" s="58">
        <v>11.466471371884865</v>
      </c>
      <c r="T23" s="58">
        <v>14.111711337653546</v>
      </c>
      <c r="U23" s="58">
        <v>14.866002950041111</v>
      </c>
      <c r="V23" s="58">
        <v>16.279037867142542</v>
      </c>
      <c r="W23" s="58">
        <v>16.832401318202741</v>
      </c>
      <c r="X23" s="58">
        <v>20.496382819605714</v>
      </c>
      <c r="Y23" s="58">
        <v>23.025071795765413</v>
      </c>
      <c r="Z23" s="58">
        <v>24.047831338694358</v>
      </c>
      <c r="AA23" s="58">
        <v>25.980486313051571</v>
      </c>
      <c r="AB23" s="58">
        <v>29.248195770462708</v>
      </c>
      <c r="AC23" s="58">
        <v>29.291586172194243</v>
      </c>
      <c r="AD23" s="58">
        <v>33.283510997319617</v>
      </c>
      <c r="AE23" s="59">
        <v>35.054468118634638</v>
      </c>
      <c r="AF23" s="59">
        <v>39.981602922016258</v>
      </c>
      <c r="AG23" s="59">
        <v>44.112604428373267</v>
      </c>
      <c r="AH23" s="59">
        <v>40.875626465829214</v>
      </c>
    </row>
    <row r="24" spans="1:37" ht="15.6" x14ac:dyDescent="0.3">
      <c r="B24" s="3" t="s">
        <v>27</v>
      </c>
      <c r="C24" s="16">
        <v>31.9</v>
      </c>
      <c r="D24" s="16">
        <v>30.416</v>
      </c>
      <c r="E24" s="16">
        <v>28.417999999999999</v>
      </c>
      <c r="F24" s="16">
        <v>33.628</v>
      </c>
      <c r="G24" s="16">
        <v>35.908000000000001</v>
      </c>
      <c r="H24" s="16">
        <v>39.734999999999999</v>
      </c>
      <c r="I24" s="16">
        <v>37.402999999999999</v>
      </c>
      <c r="J24" s="16">
        <v>38.012</v>
      </c>
      <c r="K24" s="16">
        <v>38.311</v>
      </c>
      <c r="L24" s="16">
        <v>40.597999999999999</v>
      </c>
      <c r="M24" s="16">
        <v>45.134</v>
      </c>
      <c r="N24" s="16">
        <v>43.494</v>
      </c>
      <c r="O24" s="16">
        <v>46.216999999999999</v>
      </c>
      <c r="P24" s="16">
        <v>49.109749000000001</v>
      </c>
      <c r="Q24" s="16">
        <v>48.186394</v>
      </c>
      <c r="R24" s="16">
        <v>56.862290999999999</v>
      </c>
      <c r="S24" s="16">
        <v>48.464084630000002</v>
      </c>
      <c r="T24" s="16">
        <v>45.9531305</v>
      </c>
      <c r="U24" s="16">
        <v>41.670470270000003</v>
      </c>
      <c r="V24" s="16">
        <v>41.859299999999998</v>
      </c>
      <c r="W24" s="16">
        <v>42.961984999999999</v>
      </c>
      <c r="X24" s="16">
        <v>51.002959999999995</v>
      </c>
      <c r="Y24" s="16">
        <v>46.268985999999998</v>
      </c>
      <c r="Z24" s="16">
        <v>39.222318999999999</v>
      </c>
      <c r="AA24" s="16">
        <v>40.434953999999998</v>
      </c>
      <c r="AB24" s="16">
        <v>37.007698999999995</v>
      </c>
      <c r="AC24" s="16">
        <v>28.337841999999998</v>
      </c>
      <c r="AD24" s="16">
        <v>27.842336999999997</v>
      </c>
      <c r="AE24" s="17">
        <v>31.726917</v>
      </c>
      <c r="AF24" s="17">
        <v>40.125397</v>
      </c>
      <c r="AG24" s="17">
        <v>48.046985999999997</v>
      </c>
      <c r="AH24" s="17">
        <v>52.371214739999999</v>
      </c>
    </row>
    <row r="25" spans="1:37" ht="15.6" x14ac:dyDescent="0.3">
      <c r="B25" s="3" t="s">
        <v>28</v>
      </c>
      <c r="C25" s="16">
        <v>31.1</v>
      </c>
      <c r="D25" s="16">
        <v>30.991</v>
      </c>
      <c r="E25" s="16">
        <v>33.738</v>
      </c>
      <c r="F25" s="16">
        <v>32.759</v>
      </c>
      <c r="G25" s="16">
        <v>33.570999999999998</v>
      </c>
      <c r="H25" s="16">
        <v>34.911000000000001</v>
      </c>
      <c r="I25" s="16">
        <v>42.67</v>
      </c>
      <c r="J25" s="16">
        <v>40.360999999999997</v>
      </c>
      <c r="K25" s="16">
        <v>38.948999999999998</v>
      </c>
      <c r="L25" s="16">
        <v>39.558</v>
      </c>
      <c r="M25" s="16">
        <v>42.076000000000001</v>
      </c>
      <c r="N25" s="16">
        <v>44.774000000000001</v>
      </c>
      <c r="O25" s="16">
        <v>45.529000000000003</v>
      </c>
      <c r="P25" s="16">
        <v>52.379312999999996</v>
      </c>
      <c r="Q25" s="16">
        <v>50.807676509999993</v>
      </c>
      <c r="R25" s="16">
        <v>61.427461999999998</v>
      </c>
      <c r="S25" s="16">
        <v>65.441211999999993</v>
      </c>
      <c r="T25" s="16">
        <v>62.508208999999994</v>
      </c>
      <c r="U25" s="16">
        <v>61.769945999999997</v>
      </c>
      <c r="V25" s="16">
        <v>54.132290999999995</v>
      </c>
      <c r="W25" s="16">
        <v>57.91722</v>
      </c>
      <c r="X25" s="16">
        <v>54.768709999999999</v>
      </c>
      <c r="Y25" s="16">
        <v>66.809995000000001</v>
      </c>
      <c r="Z25" s="16">
        <v>71.416477</v>
      </c>
      <c r="AA25" s="16">
        <v>74.321861999999996</v>
      </c>
      <c r="AB25" s="16">
        <v>85.290314999999993</v>
      </c>
      <c r="AC25" s="16">
        <v>78.862662999999998</v>
      </c>
      <c r="AD25" s="16">
        <v>80.301485</v>
      </c>
      <c r="AE25" s="17">
        <v>80.46229799999999</v>
      </c>
      <c r="AF25" s="17">
        <v>72.792689999999993</v>
      </c>
      <c r="AG25" s="17">
        <v>66.930965999999998</v>
      </c>
      <c r="AH25" s="17">
        <v>71.616133619999999</v>
      </c>
    </row>
    <row r="26" spans="1:37" x14ac:dyDescent="0.3">
      <c r="B26" s="8" t="s">
        <v>13</v>
      </c>
      <c r="C26" s="40">
        <v>0.8</v>
      </c>
      <c r="D26" s="40">
        <v>-0.6</v>
      </c>
      <c r="E26" s="40">
        <v>-5.3</v>
      </c>
      <c r="F26" s="40">
        <v>0.8</v>
      </c>
      <c r="G26" s="40">
        <v>2.2999999999999998</v>
      </c>
      <c r="H26" s="40">
        <v>4.8</v>
      </c>
      <c r="I26" s="40">
        <v>-5.3</v>
      </c>
      <c r="J26" s="40">
        <v>-2.4</v>
      </c>
      <c r="K26" s="40">
        <v>-0.63799999999999812</v>
      </c>
      <c r="L26" s="40">
        <v>1</v>
      </c>
      <c r="M26" s="40">
        <v>3.0579999999999998</v>
      </c>
      <c r="N26" s="40">
        <v>-1.2800000000000011</v>
      </c>
      <c r="O26" s="40">
        <v>0.68799999999999528</v>
      </c>
      <c r="P26" s="40">
        <v>-3.2695639999999955</v>
      </c>
      <c r="Q26" s="40">
        <v>-2.6212825099999932</v>
      </c>
      <c r="R26" s="40">
        <v>-4.5651709999999994</v>
      </c>
      <c r="S26" s="40">
        <v>-16.977127369999991</v>
      </c>
      <c r="T26" s="40">
        <v>-16.555078499999993</v>
      </c>
      <c r="U26" s="40">
        <v>-20.099475729999995</v>
      </c>
      <c r="V26" s="40">
        <v>-12.272990999999998</v>
      </c>
      <c r="W26" s="40">
        <v>-14.955235000000002</v>
      </c>
      <c r="X26" s="40">
        <v>-3.7657500000000041</v>
      </c>
      <c r="Y26" s="40">
        <v>-20.541009000000003</v>
      </c>
      <c r="Z26" s="40">
        <v>-32.194158000000002</v>
      </c>
      <c r="AA26" s="40">
        <v>-33.886907999999998</v>
      </c>
      <c r="AB26" s="40">
        <v>-48.282615999999997</v>
      </c>
      <c r="AC26" s="40">
        <v>-50.524821000000003</v>
      </c>
      <c r="AD26" s="40">
        <v>-52.459147999999999</v>
      </c>
      <c r="AE26" s="20">
        <v>-48.73538099999999</v>
      </c>
      <c r="AF26" s="20">
        <v>-32.667292999999994</v>
      </c>
      <c r="AG26" s="20">
        <v>-18.883980000000001</v>
      </c>
      <c r="AH26" s="20">
        <v>-19.24491888</v>
      </c>
    </row>
    <row r="27" spans="1:37" ht="15.6" x14ac:dyDescent="0.3">
      <c r="B27" s="9" t="s">
        <v>36</v>
      </c>
      <c r="C27" s="41">
        <v>550.69999999999993</v>
      </c>
      <c r="D27" s="41">
        <v>536.02200000000005</v>
      </c>
      <c r="E27" s="41">
        <v>529.1427000000001</v>
      </c>
      <c r="F27" s="41">
        <v>523.279</v>
      </c>
      <c r="G27" s="41">
        <v>525.81819999999993</v>
      </c>
      <c r="H27" s="41">
        <v>536.15099999999995</v>
      </c>
      <c r="I27" s="41">
        <v>541.93299999999999</v>
      </c>
      <c r="J27" s="41">
        <v>545.3370000000001</v>
      </c>
      <c r="K27" s="41">
        <v>551.4</v>
      </c>
      <c r="L27" s="41">
        <v>553.32600000000002</v>
      </c>
      <c r="M27" s="41">
        <v>575.07599999999991</v>
      </c>
      <c r="N27" s="41">
        <v>580.58050000000003</v>
      </c>
      <c r="O27" s="41">
        <v>582.6339999999999</v>
      </c>
      <c r="P27" s="41">
        <v>600.95753027016849</v>
      </c>
      <c r="Q27" s="41">
        <v>609.20001879754375</v>
      </c>
      <c r="R27" s="41">
        <v>611.17271450774854</v>
      </c>
      <c r="S27" s="41">
        <v>615.77202140386157</v>
      </c>
      <c r="T27" s="41">
        <v>617.17387088247904</v>
      </c>
      <c r="U27" s="41">
        <v>614.69119609439269</v>
      </c>
      <c r="V27" s="41">
        <v>577.87859402646393</v>
      </c>
      <c r="W27" s="41">
        <v>611.30716218989517</v>
      </c>
      <c r="X27" s="41">
        <v>603.31209927288762</v>
      </c>
      <c r="Y27" s="41">
        <v>602.28875358243101</v>
      </c>
      <c r="Z27" s="41">
        <v>599.66739267340824</v>
      </c>
      <c r="AA27" s="41">
        <v>585.91288350392733</v>
      </c>
      <c r="AB27" s="41">
        <v>591.86285303806505</v>
      </c>
      <c r="AC27" s="41">
        <v>592.12730064814173</v>
      </c>
      <c r="AD27" s="41">
        <v>592.95353102085073</v>
      </c>
      <c r="AE27" s="42">
        <v>584.77872410190264</v>
      </c>
      <c r="AF27" s="42">
        <v>568.43667091251086</v>
      </c>
      <c r="AG27" s="42">
        <v>548.20337120408988</v>
      </c>
      <c r="AH27" s="42">
        <v>559.82877482319998</v>
      </c>
    </row>
    <row r="28" spans="1:37" x14ac:dyDescent="0.3">
      <c r="B28" s="33" t="s">
        <v>40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5"/>
      <c r="AF28" s="15"/>
      <c r="AG28" s="15"/>
      <c r="AH28" s="15"/>
    </row>
    <row r="29" spans="1:37" ht="15.6" x14ac:dyDescent="0.3">
      <c r="B29" s="31" t="s">
        <v>43</v>
      </c>
      <c r="C29" s="43">
        <v>550.69999999999993</v>
      </c>
      <c r="D29" s="43">
        <v>539.64700000000016</v>
      </c>
      <c r="E29" s="43">
        <v>532.84570000000008</v>
      </c>
      <c r="F29" s="43">
        <v>527.98700000000008</v>
      </c>
      <c r="G29" s="43">
        <v>530.80619999999999</v>
      </c>
      <c r="H29" s="43">
        <v>541.64499999999998</v>
      </c>
      <c r="I29" s="43">
        <v>547.40200000000004</v>
      </c>
      <c r="J29" s="43">
        <v>549.97500000000002</v>
      </c>
      <c r="K29" s="43">
        <v>556.57900000000006</v>
      </c>
      <c r="L29" s="43">
        <v>557.34100000000001</v>
      </c>
      <c r="M29" s="43">
        <v>579.60799999999995</v>
      </c>
      <c r="N29" s="43">
        <v>585.10050000000001</v>
      </c>
      <c r="O29" s="43">
        <v>587.37299999999993</v>
      </c>
      <c r="P29" s="43">
        <v>605.5335302701684</v>
      </c>
      <c r="Q29" s="43">
        <v>614.9140187975438</v>
      </c>
      <c r="R29" s="43">
        <v>617.95171450774853</v>
      </c>
      <c r="S29" s="43">
        <v>622.53252140386155</v>
      </c>
      <c r="T29" s="43">
        <v>624.08878051247916</v>
      </c>
      <c r="U29" s="43">
        <v>620.71757506439269</v>
      </c>
      <c r="V29" s="43">
        <v>583.52950267646395</v>
      </c>
      <c r="W29" s="43">
        <v>617.70725636989516</v>
      </c>
      <c r="X29" s="43">
        <v>609.15164885288777</v>
      </c>
      <c r="Y29" s="43">
        <v>608.38316935243108</v>
      </c>
      <c r="Z29" s="43">
        <v>605.45151624340826</v>
      </c>
      <c r="AA29" s="43">
        <v>591.76978229392716</v>
      </c>
      <c r="AB29" s="43">
        <v>597.78413572806505</v>
      </c>
      <c r="AC29" s="43">
        <v>597.71565917814178</v>
      </c>
      <c r="AD29" s="43">
        <v>598.95811100085086</v>
      </c>
      <c r="AE29" s="22">
        <v>591.43980693190258</v>
      </c>
      <c r="AF29" s="22">
        <v>574.3769335825109</v>
      </c>
      <c r="AG29" s="22">
        <v>554.7575070040898</v>
      </c>
      <c r="AH29" s="22">
        <v>565.28077482319998</v>
      </c>
    </row>
    <row r="30" spans="1:37" x14ac:dyDescent="0.3">
      <c r="A30" s="6"/>
      <c r="B30" s="7" t="s">
        <v>41</v>
      </c>
      <c r="C30" s="60">
        <v>3.5772652987107323</v>
      </c>
      <c r="D30" s="60">
        <v>3.2358189705492655</v>
      </c>
      <c r="E30" s="60">
        <v>3.8423881435094618</v>
      </c>
      <c r="F30" s="60">
        <v>4.0201747391507743</v>
      </c>
      <c r="G30" s="60">
        <v>4.3356690257197448</v>
      </c>
      <c r="H30" s="60">
        <v>4.6358777428020197</v>
      </c>
      <c r="I30" s="60">
        <v>4.20148263981498</v>
      </c>
      <c r="J30" s="60">
        <v>4.4049274967043948</v>
      </c>
      <c r="K30" s="60">
        <v>4.7116402163933602</v>
      </c>
      <c r="L30" s="60">
        <v>5.2343179489755816</v>
      </c>
      <c r="M30" s="60">
        <v>6.5389021545596338</v>
      </c>
      <c r="N30" s="60">
        <v>6.6484304833101318</v>
      </c>
      <c r="O30" s="60">
        <v>7.8485051236607761</v>
      </c>
      <c r="P30" s="61">
        <v>7.7072277680771046</v>
      </c>
      <c r="Q30" s="61">
        <v>9.425226032955667</v>
      </c>
      <c r="R30" s="61">
        <v>10.263908734442827</v>
      </c>
      <c r="S30" s="61">
        <v>11.654652167630507</v>
      </c>
      <c r="T30" s="61">
        <v>14.3296919913483</v>
      </c>
      <c r="U30" s="61">
        <v>15.203049469029509</v>
      </c>
      <c r="V30" s="61">
        <v>16.463777676938857</v>
      </c>
      <c r="W30" s="61">
        <v>17.065527223930722</v>
      </c>
      <c r="X30" s="61">
        <v>20.426604809215583</v>
      </c>
      <c r="Y30" s="61">
        <v>23.571822368564831</v>
      </c>
      <c r="Z30" s="61">
        <v>25.0968072460673</v>
      </c>
      <c r="AA30" s="61">
        <v>27.211088639199765</v>
      </c>
      <c r="AB30" s="61">
        <v>31.320837876027589</v>
      </c>
      <c r="AC30" s="61">
        <v>31.493737383228986</v>
      </c>
      <c r="AD30" s="61">
        <v>35.864945486929862</v>
      </c>
      <c r="AE30" s="62">
        <v>37.548199731772428</v>
      </c>
      <c r="AF30" s="62">
        <v>41.842035421061311</v>
      </c>
      <c r="AG30" s="62">
        <v>45.093035577102306</v>
      </c>
      <c r="AH30" s="62">
        <v>41.872996666838965</v>
      </c>
    </row>
    <row r="31" spans="1:37" x14ac:dyDescent="0.3">
      <c r="B31" s="7" t="s">
        <v>42</v>
      </c>
      <c r="C31" s="44" t="s">
        <v>54</v>
      </c>
      <c r="D31" s="44">
        <v>-2.0070818957689798</v>
      </c>
      <c r="E31" s="44">
        <v>-1.2603238783871828</v>
      </c>
      <c r="F31" s="44">
        <v>-0.91183995667038287</v>
      </c>
      <c r="G31" s="44">
        <v>0.53395254049813912</v>
      </c>
      <c r="H31" s="44">
        <v>2.0419505273299356</v>
      </c>
      <c r="I31" s="44">
        <v>1.0628732841621473</v>
      </c>
      <c r="J31" s="44">
        <v>0.4700384726398476</v>
      </c>
      <c r="K31" s="44">
        <v>1.2007818537206312</v>
      </c>
      <c r="L31" s="44">
        <v>0.13690778847206658</v>
      </c>
      <c r="M31" s="44">
        <v>3.9952201614451366</v>
      </c>
      <c r="N31" s="44">
        <v>0.94762322121158848</v>
      </c>
      <c r="O31" s="44">
        <v>0.38839481422420979</v>
      </c>
      <c r="P31" s="44">
        <v>3.0918224484558308</v>
      </c>
      <c r="Q31" s="45">
        <v>1.549127844859417</v>
      </c>
      <c r="R31" s="45">
        <v>0.49221156657531812</v>
      </c>
      <c r="S31" s="45">
        <v>0.74128880761533655</v>
      </c>
      <c r="T31" s="45">
        <v>0.24998840303284375</v>
      </c>
      <c r="U31" s="45">
        <v>-0.54018042838683289</v>
      </c>
      <c r="V31" s="45">
        <v>-5.9911421686538979</v>
      </c>
      <c r="W31" s="45">
        <v>5.8570738131780393</v>
      </c>
      <c r="X31" s="45">
        <v>-1.3850586064483794</v>
      </c>
      <c r="Y31" s="45">
        <v>-0.12615569569643942</v>
      </c>
      <c r="Z31" s="45">
        <v>-0.4818761032037257</v>
      </c>
      <c r="AA31" s="45">
        <v>-2.2597571535324499</v>
      </c>
      <c r="AB31" s="45">
        <v>1.0163333130704886</v>
      </c>
      <c r="AC31" s="45">
        <v>-1.1455063095623145E-2</v>
      </c>
      <c r="AD31" s="45">
        <v>0.20786670110290489</v>
      </c>
      <c r="AE31" s="46">
        <v>-1.2552303626684842</v>
      </c>
      <c r="AF31" s="46">
        <v>-2.8849720883525638</v>
      </c>
      <c r="AG31" s="46">
        <v>-3.4157755006021167</v>
      </c>
      <c r="AH31" s="46">
        <v>1.8969130991917507</v>
      </c>
    </row>
    <row r="32" spans="1:37" x14ac:dyDescent="0.3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x14ac:dyDescent="0.3">
      <c r="B33" s="34" t="s">
        <v>47</v>
      </c>
      <c r="C33" s="48">
        <v>4.9660000000000002</v>
      </c>
      <c r="D33" s="48">
        <v>5.1479999999999997</v>
      </c>
      <c r="E33" s="48">
        <v>5.1150000000000002</v>
      </c>
      <c r="F33" s="48">
        <v>5.1120000000000001</v>
      </c>
      <c r="G33" s="48">
        <v>5.2309999999999999</v>
      </c>
      <c r="H33" s="48">
        <v>5.8959999999999999</v>
      </c>
      <c r="I33" s="48">
        <v>5.8070000000000004</v>
      </c>
      <c r="J33" s="48">
        <v>5.6020000000000003</v>
      </c>
      <c r="K33" s="48">
        <v>5.3529999999999998</v>
      </c>
      <c r="L33" s="48">
        <v>5.2839999999999998</v>
      </c>
      <c r="M33" s="48">
        <v>6.0270000000000001</v>
      </c>
      <c r="N33" s="48">
        <v>6.0190000000000001</v>
      </c>
      <c r="O33" s="48">
        <v>6.3049999999999997</v>
      </c>
      <c r="P33" s="48">
        <v>7.7279209999999994</v>
      </c>
      <c r="Q33" s="48">
        <v>9.3103439999999988</v>
      </c>
      <c r="R33" s="48">
        <v>9.5136650199999995</v>
      </c>
      <c r="S33" s="48">
        <v>9.0137266899999986</v>
      </c>
      <c r="T33" s="48">
        <v>9.2084721399999996</v>
      </c>
      <c r="U33" s="48">
        <v>7.94770296</v>
      </c>
      <c r="V33" s="48">
        <v>7.6067348199999998</v>
      </c>
      <c r="W33" s="48">
        <v>8.6186544600000001</v>
      </c>
      <c r="X33" s="48">
        <v>7.79213428</v>
      </c>
      <c r="Y33" s="48">
        <v>8.12098838</v>
      </c>
      <c r="Z33" s="48">
        <v>7.8191739999999994</v>
      </c>
      <c r="AA33" s="48">
        <v>8.003385999999999</v>
      </c>
      <c r="AB33" s="48">
        <v>8.0545349999999996</v>
      </c>
      <c r="AC33" s="48">
        <v>7.4970599999999994</v>
      </c>
      <c r="AD33" s="48">
        <v>8.2523900000000001</v>
      </c>
      <c r="AE33" s="30">
        <v>8.3477070599999994</v>
      </c>
      <c r="AF33" s="30">
        <v>8.0713210399999991</v>
      </c>
      <c r="AG33" s="30">
        <v>8.7708169399999996</v>
      </c>
      <c r="AH33" s="30">
        <v>7.45</v>
      </c>
    </row>
    <row r="34" spans="1:34" x14ac:dyDescent="0.3">
      <c r="B34" s="3" t="s">
        <v>49</v>
      </c>
      <c r="C34" s="19" t="str">
        <f>C18</f>
        <v>k.A.</v>
      </c>
      <c r="D34" s="19">
        <f t="shared" ref="D34:O34" si="2">D18</f>
        <v>3.6</v>
      </c>
      <c r="E34" s="19">
        <f t="shared" si="2"/>
        <v>3.7229999999999999</v>
      </c>
      <c r="F34" s="19">
        <f t="shared" si="2"/>
        <v>4.6390000000000002</v>
      </c>
      <c r="G34" s="19">
        <f t="shared" si="2"/>
        <v>4.9509999999999996</v>
      </c>
      <c r="H34" s="19">
        <f t="shared" si="2"/>
        <v>5.47</v>
      </c>
      <c r="I34" s="19">
        <f t="shared" si="2"/>
        <v>5.4359999999999999</v>
      </c>
      <c r="J34" s="19">
        <f t="shared" si="2"/>
        <v>4.5869999999999997</v>
      </c>
      <c r="K34" s="19">
        <f t="shared" si="2"/>
        <v>5.1790000000000003</v>
      </c>
      <c r="L34" s="19">
        <f t="shared" si="2"/>
        <v>3.9750000000000001</v>
      </c>
      <c r="M34" s="19">
        <f t="shared" si="2"/>
        <v>4.532</v>
      </c>
      <c r="N34" s="19">
        <f t="shared" si="2"/>
        <v>4.5199999999999996</v>
      </c>
      <c r="O34" s="19">
        <f t="shared" si="2"/>
        <v>4.7389999999999999</v>
      </c>
      <c r="P34" s="19">
        <v>4.5759999999999996</v>
      </c>
      <c r="Q34" s="19">
        <v>5.7140000000000004</v>
      </c>
      <c r="R34" s="19">
        <v>6.7789999999999999</v>
      </c>
      <c r="S34" s="19">
        <v>6.7605000000000004</v>
      </c>
      <c r="T34" s="19">
        <v>6.9149096300000004</v>
      </c>
      <c r="U34" s="19">
        <v>6.0263789699999997</v>
      </c>
      <c r="V34" s="19">
        <v>5.6509086499999999</v>
      </c>
      <c r="W34" s="19">
        <v>6.40009418</v>
      </c>
      <c r="X34" s="19">
        <v>5.8395495799999999</v>
      </c>
      <c r="Y34" s="19">
        <v>6.0944157699999995</v>
      </c>
      <c r="Z34" s="19">
        <v>5.7841235700000002</v>
      </c>
      <c r="AA34" s="19">
        <v>5.8568987899999998</v>
      </c>
      <c r="AB34" s="19">
        <v>5.92128269</v>
      </c>
      <c r="AC34" s="19">
        <v>5.5883585300000007</v>
      </c>
      <c r="AD34" s="19">
        <v>6.0045799800000008</v>
      </c>
      <c r="AE34" s="18">
        <v>6.6610828300000007</v>
      </c>
      <c r="AF34" s="18">
        <v>5.9402626700000001</v>
      </c>
      <c r="AG34" s="18">
        <v>6.554135800000001</v>
      </c>
      <c r="AH34" s="18">
        <v>5.452</v>
      </c>
    </row>
    <row r="35" spans="1:34" x14ac:dyDescent="0.3">
      <c r="B35" s="8" t="s">
        <v>48</v>
      </c>
      <c r="C35" s="49"/>
      <c r="D35" s="49">
        <f>D34-D33</f>
        <v>-1.5479999999999996</v>
      </c>
      <c r="E35" s="49">
        <f t="shared" ref="E35:O35" si="3">E34-E33</f>
        <v>-1.3920000000000003</v>
      </c>
      <c r="F35" s="49">
        <f t="shared" si="3"/>
        <v>-0.47299999999999986</v>
      </c>
      <c r="G35" s="49">
        <f t="shared" si="3"/>
        <v>-0.28000000000000025</v>
      </c>
      <c r="H35" s="49">
        <f t="shared" si="3"/>
        <v>-0.42600000000000016</v>
      </c>
      <c r="I35" s="49">
        <f t="shared" si="3"/>
        <v>-0.37100000000000044</v>
      </c>
      <c r="J35" s="49">
        <f t="shared" si="3"/>
        <v>-1.0150000000000006</v>
      </c>
      <c r="K35" s="49">
        <f t="shared" si="3"/>
        <v>-0.17399999999999949</v>
      </c>
      <c r="L35" s="49">
        <f t="shared" si="3"/>
        <v>-1.3089999999999997</v>
      </c>
      <c r="M35" s="49">
        <f t="shared" si="3"/>
        <v>-1.4950000000000001</v>
      </c>
      <c r="N35" s="49">
        <f t="shared" si="3"/>
        <v>-1.4990000000000006</v>
      </c>
      <c r="O35" s="49">
        <f t="shared" si="3"/>
        <v>-1.5659999999999998</v>
      </c>
      <c r="P35" s="49">
        <v>3.1519209999999998</v>
      </c>
      <c r="Q35" s="49">
        <v>3.5963439999999984</v>
      </c>
      <c r="R35" s="49">
        <v>-2.7346650199999996</v>
      </c>
      <c r="S35" s="49">
        <v>-2.2532266899999982</v>
      </c>
      <c r="T35" s="49">
        <v>-2.2935625099999992</v>
      </c>
      <c r="U35" s="49">
        <v>-1.9213239900000003</v>
      </c>
      <c r="V35" s="49">
        <v>-1.9558261699999999</v>
      </c>
      <c r="W35" s="49">
        <v>-2.2185602800000002</v>
      </c>
      <c r="X35" s="49">
        <v>-1.9525847000000001</v>
      </c>
      <c r="Y35" s="49">
        <v>-2.0265726100000006</v>
      </c>
      <c r="Z35" s="49">
        <v>-2.0350504299999992</v>
      </c>
      <c r="AA35" s="49">
        <v>-2.1464872099999992</v>
      </c>
      <c r="AB35" s="49">
        <v>-2.1332523099999996</v>
      </c>
      <c r="AC35" s="49">
        <v>-1.9087014699999987</v>
      </c>
      <c r="AD35" s="49">
        <v>-2.2478100199999993</v>
      </c>
      <c r="AE35" s="21">
        <v>-1.6866242299999987</v>
      </c>
      <c r="AF35" s="21">
        <v>-2.131058369999999</v>
      </c>
      <c r="AG35" s="21">
        <v>-2.2166811399999986</v>
      </c>
      <c r="AH35" s="21">
        <v>-1.9980000000000002</v>
      </c>
    </row>
    <row r="37" spans="1:34" ht="15.6" x14ac:dyDescent="0.3">
      <c r="A37" s="10" t="s">
        <v>14</v>
      </c>
      <c r="B37" s="10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ht="15.6" x14ac:dyDescent="0.3">
      <c r="A38" s="10" t="s">
        <v>15</v>
      </c>
      <c r="B38" s="10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2"/>
      <c r="AE38" s="12"/>
      <c r="AF38" s="12"/>
      <c r="AG38" s="12"/>
      <c r="AH38" s="12"/>
    </row>
    <row r="39" spans="1:34" ht="16.2" x14ac:dyDescent="0.3">
      <c r="A39" s="13" t="s">
        <v>16</v>
      </c>
      <c r="B39" s="13"/>
      <c r="P39" s="14"/>
    </row>
    <row r="40" spans="1:34" ht="16.2" x14ac:dyDescent="0.3">
      <c r="A40" s="13" t="s">
        <v>38</v>
      </c>
      <c r="B40" s="13"/>
    </row>
    <row r="41" spans="1:34" ht="16.2" x14ac:dyDescent="0.3">
      <c r="A41" s="13" t="s">
        <v>33</v>
      </c>
    </row>
    <row r="42" spans="1:34" ht="16.2" x14ac:dyDescent="0.3">
      <c r="A42" s="13" t="s">
        <v>45</v>
      </c>
    </row>
    <row r="43" spans="1:34" ht="16.2" x14ac:dyDescent="0.3">
      <c r="A43" s="13" t="s">
        <v>44</v>
      </c>
    </row>
    <row r="44" spans="1:34" ht="16.2" x14ac:dyDescent="0.3">
      <c r="A44" s="13" t="s">
        <v>46</v>
      </c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B4210-AD20-4F32-9B8C-C32A5112CCA9}">
  <sheetPr>
    <pageSetUpPr fitToPage="1"/>
  </sheetPr>
  <dimension ref="A1:AH31"/>
  <sheetViews>
    <sheetView view="pageBreakPreview" zoomScale="145" zoomScaleNormal="100" zoomScaleSheetLayoutView="145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AF12" sqref="AF12"/>
    </sheetView>
  </sheetViews>
  <sheetFormatPr baseColWidth="10" defaultRowHeight="14.4" x14ac:dyDescent="0.3"/>
  <cols>
    <col min="1" max="1" width="2.6640625" customWidth="1"/>
    <col min="2" max="2" width="49.109375" customWidth="1"/>
    <col min="3" max="7" width="0" hidden="1" customWidth="1"/>
    <col min="9" max="12" width="0" hidden="1" customWidth="1"/>
    <col min="14" max="17" width="0" hidden="1" customWidth="1"/>
    <col min="19" max="22" width="0" hidden="1" customWidth="1"/>
    <col min="32" max="32" width="11.44140625" customWidth="1"/>
  </cols>
  <sheetData>
    <row r="1" spans="1:34" x14ac:dyDescent="0.3">
      <c r="B1" s="1"/>
    </row>
    <row r="2" spans="1:34" ht="16.2" x14ac:dyDescent="0.3">
      <c r="B2" s="1" t="s">
        <v>19</v>
      </c>
    </row>
    <row r="3" spans="1:34" x14ac:dyDescent="0.3">
      <c r="B3" s="25" t="s">
        <v>1</v>
      </c>
      <c r="C3" s="54">
        <v>1990</v>
      </c>
      <c r="D3" s="54">
        <v>1991</v>
      </c>
      <c r="E3" s="54">
        <v>1992</v>
      </c>
      <c r="F3" s="54">
        <v>1993</v>
      </c>
      <c r="G3" s="54">
        <v>1994</v>
      </c>
      <c r="H3" s="54">
        <v>1995</v>
      </c>
      <c r="I3" s="54">
        <v>1996</v>
      </c>
      <c r="J3" s="54">
        <v>1997</v>
      </c>
      <c r="K3" s="54">
        <v>1998</v>
      </c>
      <c r="L3" s="54">
        <v>1999</v>
      </c>
      <c r="M3" s="54">
        <v>2000</v>
      </c>
      <c r="N3" s="54">
        <v>2001</v>
      </c>
      <c r="O3" s="54">
        <v>2002</v>
      </c>
      <c r="P3" s="54">
        <v>2003</v>
      </c>
      <c r="Q3" s="54">
        <v>2004</v>
      </c>
      <c r="R3" s="54">
        <v>2005</v>
      </c>
      <c r="S3" s="54">
        <v>2006</v>
      </c>
      <c r="T3" s="54">
        <v>2007</v>
      </c>
      <c r="U3" s="54">
        <v>2008</v>
      </c>
      <c r="V3" s="54">
        <v>2009</v>
      </c>
      <c r="W3" s="54">
        <v>2010</v>
      </c>
      <c r="X3" s="54">
        <v>2011</v>
      </c>
      <c r="Y3" s="54">
        <v>2012</v>
      </c>
      <c r="Z3" s="54">
        <v>2013</v>
      </c>
      <c r="AA3" s="54">
        <v>2014</v>
      </c>
      <c r="AB3" s="54">
        <v>2015</v>
      </c>
      <c r="AC3" s="54">
        <v>2016</v>
      </c>
      <c r="AD3" s="54">
        <v>2017</v>
      </c>
      <c r="AE3" s="55">
        <v>2018</v>
      </c>
      <c r="AF3" s="55">
        <v>2019</v>
      </c>
      <c r="AG3" s="55">
        <v>2020</v>
      </c>
      <c r="AH3" s="55">
        <v>2021</v>
      </c>
    </row>
    <row r="4" spans="1:34" x14ac:dyDescent="0.3">
      <c r="A4" s="2"/>
      <c r="B4" s="3" t="s">
        <v>2</v>
      </c>
      <c r="C4" s="19">
        <v>157.4</v>
      </c>
      <c r="D4" s="19">
        <v>145.80000000000001</v>
      </c>
      <c r="E4" s="19">
        <v>142.30000000000001</v>
      </c>
      <c r="F4" s="19">
        <v>135.80000000000001</v>
      </c>
      <c r="G4" s="19">
        <v>134.6</v>
      </c>
      <c r="H4" s="19">
        <v>131.30000000000001</v>
      </c>
      <c r="I4" s="19">
        <v>132.9</v>
      </c>
      <c r="J4" s="18">
        <v>130.5</v>
      </c>
      <c r="K4" s="18">
        <v>128.4</v>
      </c>
      <c r="L4" s="18">
        <v>125.2</v>
      </c>
      <c r="M4" s="18">
        <v>136.6</v>
      </c>
      <c r="N4" s="18">
        <v>142.6</v>
      </c>
      <c r="O4" s="18">
        <v>145.5</v>
      </c>
      <c r="P4" s="18">
        <v>145.69999999999999</v>
      </c>
      <c r="Q4" s="18">
        <v>145.5</v>
      </c>
      <c r="R4" s="18">
        <v>141.62980500000003</v>
      </c>
      <c r="S4" s="18">
        <v>138.46664337999999</v>
      </c>
      <c r="T4" s="18">
        <v>142.32782302999996</v>
      </c>
      <c r="U4" s="18">
        <v>138.08957726999998</v>
      </c>
      <c r="V4" s="19">
        <v>133.65350681000001</v>
      </c>
      <c r="W4" s="19">
        <v>134.16897484</v>
      </c>
      <c r="X4" s="19">
        <v>137.88818491999999</v>
      </c>
      <c r="Y4" s="19">
        <v>148.14730313000001</v>
      </c>
      <c r="Z4" s="19">
        <v>149.16311209</v>
      </c>
      <c r="AA4" s="19">
        <v>144.32775200999998</v>
      </c>
      <c r="AB4" s="19">
        <v>143.04455070999998</v>
      </c>
      <c r="AC4" s="19">
        <v>138.39630934000002</v>
      </c>
      <c r="AD4" s="18">
        <v>137.36496932</v>
      </c>
      <c r="AE4" s="18">
        <v>134.99134799999996</v>
      </c>
      <c r="AF4" s="18">
        <v>105.10572500000001</v>
      </c>
      <c r="AG4" s="18">
        <v>84.544745000000006</v>
      </c>
      <c r="AH4" s="18">
        <v>99.985953925318995</v>
      </c>
    </row>
    <row r="5" spans="1:34" x14ac:dyDescent="0.3">
      <c r="A5" s="2"/>
      <c r="B5" s="3" t="s">
        <v>3</v>
      </c>
      <c r="C5" s="19">
        <v>129.5</v>
      </c>
      <c r="D5" s="19">
        <v>137.80000000000001</v>
      </c>
      <c r="E5" s="19">
        <v>130.5</v>
      </c>
      <c r="F5" s="19">
        <v>134.5</v>
      </c>
      <c r="G5" s="19">
        <v>133</v>
      </c>
      <c r="H5" s="19">
        <v>135.30000000000001</v>
      </c>
      <c r="I5" s="19">
        <v>140.4</v>
      </c>
      <c r="J5" s="18">
        <v>131.6</v>
      </c>
      <c r="K5" s="18">
        <v>141.1</v>
      </c>
      <c r="L5" s="18">
        <v>131.6</v>
      </c>
      <c r="M5" s="18">
        <v>131.6</v>
      </c>
      <c r="N5" s="18">
        <v>127.3</v>
      </c>
      <c r="O5" s="18">
        <v>123.8</v>
      </c>
      <c r="P5" s="18">
        <v>134.69999999999999</v>
      </c>
      <c r="Q5" s="18">
        <v>129.4</v>
      </c>
      <c r="R5" s="18">
        <v>123.0593308</v>
      </c>
      <c r="S5" s="18">
        <v>126.83763288</v>
      </c>
      <c r="T5" s="18">
        <v>130.79865948</v>
      </c>
      <c r="U5" s="18">
        <v>114.42234361000001</v>
      </c>
      <c r="V5" s="19">
        <v>98.772102749999988</v>
      </c>
      <c r="W5" s="19">
        <v>107.35718239999999</v>
      </c>
      <c r="X5" s="19">
        <v>103.17702202</v>
      </c>
      <c r="Y5" s="19">
        <v>106.75462596</v>
      </c>
      <c r="Z5" s="19">
        <v>116.73222914999999</v>
      </c>
      <c r="AA5" s="19">
        <v>108.66967138</v>
      </c>
      <c r="AB5" s="19">
        <v>107.00286223999998</v>
      </c>
      <c r="AC5" s="19">
        <v>102.73196008999999</v>
      </c>
      <c r="AD5" s="18">
        <v>84.717901690000005</v>
      </c>
      <c r="AE5" s="18">
        <v>75.238137000000009</v>
      </c>
      <c r="AF5" s="18">
        <v>52.081917999999995</v>
      </c>
      <c r="AG5" s="18">
        <v>38.660164999999999</v>
      </c>
      <c r="AH5" s="18">
        <v>49.484834687638227</v>
      </c>
    </row>
    <row r="6" spans="1:34" x14ac:dyDescent="0.3">
      <c r="B6" s="3" t="s">
        <v>4</v>
      </c>
      <c r="C6" s="19">
        <v>144.6</v>
      </c>
      <c r="D6" s="19">
        <v>139.69999999999999</v>
      </c>
      <c r="E6" s="19">
        <v>150.5</v>
      </c>
      <c r="F6" s="19">
        <v>145.5</v>
      </c>
      <c r="G6" s="19">
        <v>143.30000000000001</v>
      </c>
      <c r="H6" s="19">
        <v>146.1</v>
      </c>
      <c r="I6" s="19">
        <v>153.19999999999999</v>
      </c>
      <c r="J6" s="18">
        <v>161.4</v>
      </c>
      <c r="K6" s="18">
        <v>153.19999999999999</v>
      </c>
      <c r="L6" s="18">
        <v>161.1</v>
      </c>
      <c r="M6" s="18">
        <v>160.80000000000001</v>
      </c>
      <c r="N6" s="18">
        <v>162.4</v>
      </c>
      <c r="O6" s="18">
        <v>156.19999999999999</v>
      </c>
      <c r="P6" s="18">
        <v>156.5</v>
      </c>
      <c r="Q6" s="18">
        <v>158.4</v>
      </c>
      <c r="R6" s="18">
        <v>154.59712192333836</v>
      </c>
      <c r="S6" s="18">
        <v>158.79333812570513</v>
      </c>
      <c r="T6" s="18">
        <v>133.22949720000003</v>
      </c>
      <c r="U6" s="18">
        <v>140.97730221976343</v>
      </c>
      <c r="V6" s="19">
        <v>127.69028059999999</v>
      </c>
      <c r="W6" s="19">
        <v>132.97065074</v>
      </c>
      <c r="X6" s="19">
        <v>102.24062140000001</v>
      </c>
      <c r="Y6" s="19">
        <v>94.180286500000008</v>
      </c>
      <c r="Z6" s="19">
        <v>92.127245599999995</v>
      </c>
      <c r="AA6" s="19">
        <v>91.800048919999995</v>
      </c>
      <c r="AB6" s="19">
        <v>86.765004899999994</v>
      </c>
      <c r="AC6" s="19">
        <v>80.038153500000007</v>
      </c>
      <c r="AD6" s="18">
        <v>72.154982199999992</v>
      </c>
      <c r="AE6" s="18">
        <v>71.866450999999998</v>
      </c>
      <c r="AF6" s="18">
        <v>70.992175000000003</v>
      </c>
      <c r="AG6" s="18">
        <v>60.914324000000001</v>
      </c>
      <c r="AH6" s="18">
        <v>65.325258149999996</v>
      </c>
    </row>
    <row r="7" spans="1:34" x14ac:dyDescent="0.3">
      <c r="B7" s="3" t="s">
        <v>18</v>
      </c>
      <c r="C7" s="19">
        <v>34.4</v>
      </c>
      <c r="D7" s="19">
        <v>34.799999999999997</v>
      </c>
      <c r="E7" s="19">
        <v>31.7</v>
      </c>
      <c r="F7" s="19">
        <v>31.5</v>
      </c>
      <c r="G7" s="19">
        <v>34.6</v>
      </c>
      <c r="H7" s="19">
        <v>39.4</v>
      </c>
      <c r="I7" s="19">
        <v>43.7</v>
      </c>
      <c r="J7" s="18">
        <v>46.1</v>
      </c>
      <c r="K7" s="18">
        <v>48.7</v>
      </c>
      <c r="L7" s="18">
        <v>49.7</v>
      </c>
      <c r="M7" s="18">
        <v>47.2</v>
      </c>
      <c r="N7" s="18">
        <v>53.2</v>
      </c>
      <c r="O7" s="18">
        <v>54</v>
      </c>
      <c r="P7" s="18">
        <v>60.3</v>
      </c>
      <c r="Q7" s="18">
        <v>60.6</v>
      </c>
      <c r="R7" s="18">
        <v>69.547978036473651</v>
      </c>
      <c r="S7" s="18">
        <v>72.062196101755049</v>
      </c>
      <c r="T7" s="18">
        <v>74.868630496072115</v>
      </c>
      <c r="U7" s="18">
        <v>85.671882200438233</v>
      </c>
      <c r="V7" s="19">
        <v>77.641479982503384</v>
      </c>
      <c r="W7" s="19">
        <v>86.046954500152239</v>
      </c>
      <c r="X7" s="19">
        <v>83.060072970921951</v>
      </c>
      <c r="Y7" s="19">
        <v>73.51611242029999</v>
      </c>
      <c r="Z7" s="19">
        <v>64.766421641299999</v>
      </c>
      <c r="AA7" s="19">
        <v>58.411383473300006</v>
      </c>
      <c r="AB7" s="19">
        <v>59.262628334999995</v>
      </c>
      <c r="AC7" s="19">
        <v>78.124896460400009</v>
      </c>
      <c r="AD7" s="18">
        <v>83.154238676400013</v>
      </c>
      <c r="AE7" s="18">
        <v>78.546409479200008</v>
      </c>
      <c r="AF7" s="18">
        <v>86.957494423299991</v>
      </c>
      <c r="AG7" s="18">
        <v>91.822357430321176</v>
      </c>
      <c r="AH7" s="18">
        <v>85.952395193962118</v>
      </c>
    </row>
    <row r="8" spans="1:34" x14ac:dyDescent="0.3">
      <c r="B8" s="3" t="s">
        <v>5</v>
      </c>
      <c r="C8" s="19">
        <v>9.9</v>
      </c>
      <c r="D8" s="19">
        <v>13.6</v>
      </c>
      <c r="E8" s="19">
        <v>12.1</v>
      </c>
      <c r="F8" s="19">
        <v>9.3000000000000007</v>
      </c>
      <c r="G8" s="19">
        <v>9.3000000000000007</v>
      </c>
      <c r="H8" s="19">
        <v>8.4</v>
      </c>
      <c r="I8" s="19">
        <v>7.5</v>
      </c>
      <c r="J8" s="18">
        <v>6.8</v>
      </c>
      <c r="K8" s="18">
        <v>6.2</v>
      </c>
      <c r="L8" s="18">
        <v>5.8</v>
      </c>
      <c r="M8" s="18">
        <v>5.4</v>
      </c>
      <c r="N8" s="18">
        <v>5.6</v>
      </c>
      <c r="O8" s="18">
        <v>8</v>
      </c>
      <c r="P8" s="18">
        <v>9.5</v>
      </c>
      <c r="Q8" s="18">
        <v>9.9</v>
      </c>
      <c r="R8" s="18">
        <v>10.867196408098968</v>
      </c>
      <c r="S8" s="18">
        <v>9.7998673557714628</v>
      </c>
      <c r="T8" s="18">
        <v>8.8466052302615648</v>
      </c>
      <c r="U8" s="18">
        <v>8.5601253299455298</v>
      </c>
      <c r="V8" s="19">
        <v>8.8885208784812875</v>
      </c>
      <c r="W8" s="19">
        <v>7.7136078538831034</v>
      </c>
      <c r="X8" s="19">
        <v>6.2379381577488315</v>
      </c>
      <c r="Y8" s="19">
        <v>6.6464558459000003</v>
      </c>
      <c r="Z8" s="19">
        <v>6.3084115579000004</v>
      </c>
      <c r="AA8" s="19">
        <v>4.9138405378999996</v>
      </c>
      <c r="AB8" s="19">
        <v>5.4314493339999999</v>
      </c>
      <c r="AC8" s="19">
        <v>5.1011227095000002</v>
      </c>
      <c r="AD8" s="18">
        <v>4.8471436966999999</v>
      </c>
      <c r="AE8" s="18">
        <v>4.5159475487999998</v>
      </c>
      <c r="AF8" s="18">
        <v>4.1780123378000011</v>
      </c>
      <c r="AG8" s="18">
        <v>4.1379126862272475</v>
      </c>
      <c r="AH8" s="18">
        <v>4.18846348382153</v>
      </c>
    </row>
    <row r="9" spans="1:34" ht="15.6" x14ac:dyDescent="0.3">
      <c r="B9" s="3" t="s">
        <v>50</v>
      </c>
      <c r="C9" s="19">
        <v>19.399999999999999</v>
      </c>
      <c r="D9" s="19">
        <v>17.2</v>
      </c>
      <c r="E9" s="19">
        <v>20.100000000000001</v>
      </c>
      <c r="F9" s="19">
        <v>20.9</v>
      </c>
      <c r="G9" s="19">
        <v>22.6</v>
      </c>
      <c r="H9" s="19">
        <v>24.7</v>
      </c>
      <c r="I9" s="19">
        <v>22.6</v>
      </c>
      <c r="J9" s="19">
        <v>23.8</v>
      </c>
      <c r="K9" s="19">
        <v>25.8</v>
      </c>
      <c r="L9" s="19">
        <v>28.7</v>
      </c>
      <c r="M9" s="19">
        <v>37.299999999999997</v>
      </c>
      <c r="N9" s="19">
        <v>38.200000000000003</v>
      </c>
      <c r="O9" s="19">
        <v>45.3</v>
      </c>
      <c r="P9" s="19">
        <v>44.9</v>
      </c>
      <c r="Q9" s="19">
        <v>55.8</v>
      </c>
      <c r="R9" s="19">
        <v>60.777000000000001</v>
      </c>
      <c r="S9" s="19">
        <v>69.314999999999998</v>
      </c>
      <c r="T9" s="19">
        <v>85.730999999999995</v>
      </c>
      <c r="U9" s="18">
        <v>90.492000000000004</v>
      </c>
      <c r="V9" s="18">
        <v>92.088999999999999</v>
      </c>
      <c r="W9" s="18">
        <v>101.352</v>
      </c>
      <c r="X9" s="18">
        <v>119.97799999999999</v>
      </c>
      <c r="Y9" s="18">
        <v>138.352</v>
      </c>
      <c r="Z9" s="18">
        <v>146.614</v>
      </c>
      <c r="AA9" s="18">
        <v>155.566</v>
      </c>
      <c r="AB9" s="18">
        <v>181.07400000000001</v>
      </c>
      <c r="AC9" s="18">
        <v>182.303</v>
      </c>
      <c r="AD9" s="18">
        <v>208.684</v>
      </c>
      <c r="AE9" s="18">
        <v>215.25</v>
      </c>
      <c r="AF9" s="18">
        <v>233.41399999999999</v>
      </c>
      <c r="AG9" s="18">
        <v>242.977</v>
      </c>
      <c r="AH9" s="18">
        <v>229.7</v>
      </c>
    </row>
    <row r="10" spans="1:34" x14ac:dyDescent="0.3">
      <c r="B10" s="3" t="s">
        <v>6</v>
      </c>
      <c r="C10" s="23" t="s">
        <v>17</v>
      </c>
      <c r="D10" s="23">
        <v>0.1</v>
      </c>
      <c r="E10" s="23">
        <v>0.3</v>
      </c>
      <c r="F10" s="23">
        <v>0.6</v>
      </c>
      <c r="G10" s="23">
        <v>0.9</v>
      </c>
      <c r="H10" s="23">
        <v>1.5</v>
      </c>
      <c r="I10" s="23">
        <v>2</v>
      </c>
      <c r="J10" s="23">
        <v>2.9</v>
      </c>
      <c r="K10" s="23">
        <v>4.4000000000000004</v>
      </c>
      <c r="L10" s="23">
        <v>5.4</v>
      </c>
      <c r="M10" s="19">
        <v>9.3000000000000007</v>
      </c>
      <c r="N10" s="18">
        <v>10.3</v>
      </c>
      <c r="O10" s="18">
        <v>15.5</v>
      </c>
      <c r="P10" s="18">
        <v>18.7</v>
      </c>
      <c r="Q10" s="18">
        <v>25.6</v>
      </c>
      <c r="R10" s="18">
        <v>27.228999999999999</v>
      </c>
      <c r="S10" s="18">
        <v>30.71</v>
      </c>
      <c r="T10" s="18">
        <v>39.713000000000001</v>
      </c>
      <c r="U10" s="18">
        <v>40.573999999999998</v>
      </c>
      <c r="V10" s="19">
        <v>38.61</v>
      </c>
      <c r="W10" s="19">
        <v>37.619</v>
      </c>
      <c r="X10" s="19">
        <v>48.314</v>
      </c>
      <c r="Y10" s="18">
        <v>49.948999999999998</v>
      </c>
      <c r="Z10" s="18">
        <v>50.802999999999997</v>
      </c>
      <c r="AA10" s="18">
        <v>55.908000000000001</v>
      </c>
      <c r="AB10" s="18">
        <v>70.921999999999997</v>
      </c>
      <c r="AC10" s="18">
        <v>66.323999999999998</v>
      </c>
      <c r="AD10" s="18">
        <v>86.293000000000006</v>
      </c>
      <c r="AE10" s="18">
        <v>88.71</v>
      </c>
      <c r="AF10" s="18">
        <v>99.165999999999997</v>
      </c>
      <c r="AG10" s="18">
        <v>102.741</v>
      </c>
      <c r="AH10" s="18">
        <v>91.1</v>
      </c>
    </row>
    <row r="11" spans="1:34" x14ac:dyDescent="0.3">
      <c r="B11" s="3" t="s">
        <v>7</v>
      </c>
      <c r="C11" s="19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19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3.7999999999999999E-2</v>
      </c>
      <c r="W11" s="19">
        <v>0.17399999999999999</v>
      </c>
      <c r="X11" s="19">
        <v>0.56799999999999995</v>
      </c>
      <c r="Y11" s="19">
        <v>0.72199999999999998</v>
      </c>
      <c r="Z11" s="18">
        <v>0.90500000000000003</v>
      </c>
      <c r="AA11" s="18">
        <v>1.4490000000000001</v>
      </c>
      <c r="AB11" s="18">
        <v>8.1620000000000008</v>
      </c>
      <c r="AC11" s="18">
        <v>12.092000000000001</v>
      </c>
      <c r="AD11" s="18">
        <v>17.414000000000001</v>
      </c>
      <c r="AE11" s="18">
        <v>19.178999999999998</v>
      </c>
      <c r="AF11" s="18">
        <v>24.379000000000001</v>
      </c>
      <c r="AG11" s="18">
        <v>26.902999999999999</v>
      </c>
      <c r="AH11" s="18">
        <v>24.4</v>
      </c>
    </row>
    <row r="12" spans="1:34" ht="15.6" x14ac:dyDescent="0.3">
      <c r="B12" s="3" t="s">
        <v>51</v>
      </c>
      <c r="C12" s="19">
        <v>19.399999999999999</v>
      </c>
      <c r="D12" s="23">
        <v>15.6</v>
      </c>
      <c r="E12" s="23">
        <v>18.399999999999999</v>
      </c>
      <c r="F12" s="23">
        <v>18.7</v>
      </c>
      <c r="G12" s="23">
        <v>19.899999999999999</v>
      </c>
      <c r="H12" s="23">
        <v>21.3</v>
      </c>
      <c r="I12" s="23">
        <v>18.600000000000001</v>
      </c>
      <c r="J12" s="23">
        <v>18.7</v>
      </c>
      <c r="K12" s="23">
        <v>18.8</v>
      </c>
      <c r="L12" s="23">
        <v>20.399999999999999</v>
      </c>
      <c r="M12" s="19">
        <v>24.6</v>
      </c>
      <c r="N12" s="18">
        <v>22.9</v>
      </c>
      <c r="O12" s="18">
        <v>23.4</v>
      </c>
      <c r="P12" s="18">
        <v>18.100000000000001</v>
      </c>
      <c r="Q12" s="18">
        <v>20.5</v>
      </c>
      <c r="R12" s="18">
        <v>19.344000000000001</v>
      </c>
      <c r="S12" s="18">
        <v>19.718</v>
      </c>
      <c r="T12" s="18">
        <v>20.811</v>
      </c>
      <c r="U12" s="18">
        <v>20.134</v>
      </c>
      <c r="V12" s="19">
        <v>18.742999999999999</v>
      </c>
      <c r="W12" s="19">
        <v>20.681999999999999</v>
      </c>
      <c r="X12" s="19">
        <v>17.326000000000001</v>
      </c>
      <c r="Y12" s="19">
        <v>21.332000000000001</v>
      </c>
      <c r="Z12" s="19">
        <v>22.66</v>
      </c>
      <c r="AA12" s="19">
        <v>19.309999999999999</v>
      </c>
      <c r="AB12" s="19">
        <v>18.664999999999999</v>
      </c>
      <c r="AC12" s="19">
        <v>20.215</v>
      </c>
      <c r="AD12" s="18">
        <v>19.984999999999999</v>
      </c>
      <c r="AE12" s="18">
        <v>17.535</v>
      </c>
      <c r="AF12" s="18">
        <v>19.565999999999999</v>
      </c>
      <c r="AG12" s="18">
        <v>18.161000000000001</v>
      </c>
      <c r="AH12" s="18">
        <v>18.899999999999999</v>
      </c>
    </row>
    <row r="13" spans="1:34" x14ac:dyDescent="0.3">
      <c r="B13" s="3" t="s">
        <v>8</v>
      </c>
      <c r="C13" s="23" t="s">
        <v>17</v>
      </c>
      <c r="D13" s="23">
        <v>0.3</v>
      </c>
      <c r="E13" s="23">
        <v>0.3</v>
      </c>
      <c r="F13" s="23">
        <v>0.4</v>
      </c>
      <c r="G13" s="23">
        <v>0.6</v>
      </c>
      <c r="H13" s="23">
        <v>0.6</v>
      </c>
      <c r="I13" s="23">
        <v>0.7</v>
      </c>
      <c r="J13" s="50">
        <v>0.8</v>
      </c>
      <c r="K13" s="51">
        <v>1</v>
      </c>
      <c r="L13" s="50">
        <v>1.1000000000000001</v>
      </c>
      <c r="M13" s="18">
        <v>1.5</v>
      </c>
      <c r="N13" s="18">
        <v>3</v>
      </c>
      <c r="O13" s="18">
        <v>4.0999999999999996</v>
      </c>
      <c r="P13" s="18">
        <v>6.2</v>
      </c>
      <c r="Q13" s="18">
        <v>7.6</v>
      </c>
      <c r="R13" s="18">
        <v>10.5</v>
      </c>
      <c r="S13" s="18">
        <v>13.702</v>
      </c>
      <c r="T13" s="18">
        <v>18.613</v>
      </c>
      <c r="U13" s="18">
        <v>21.684999999999999</v>
      </c>
      <c r="V13" s="19">
        <v>24.75</v>
      </c>
      <c r="W13" s="19">
        <v>27.373000000000001</v>
      </c>
      <c r="X13" s="19">
        <v>30.356999999999999</v>
      </c>
      <c r="Y13" s="19">
        <v>36.133000000000003</v>
      </c>
      <c r="Z13" s="19">
        <v>37.851999999999997</v>
      </c>
      <c r="AA13" s="19">
        <v>40.113999999999997</v>
      </c>
      <c r="AB13" s="19">
        <v>42.226999999999997</v>
      </c>
      <c r="AC13" s="19">
        <v>42.811</v>
      </c>
      <c r="AD13" s="18">
        <v>42.883000000000003</v>
      </c>
      <c r="AE13" s="18">
        <v>42.161000000000001</v>
      </c>
      <c r="AF13" s="18">
        <v>42.02</v>
      </c>
      <c r="AG13" s="18">
        <v>42.671999999999997</v>
      </c>
      <c r="AH13" s="18">
        <v>42.6</v>
      </c>
    </row>
    <row r="14" spans="1:34" x14ac:dyDescent="0.3">
      <c r="B14" s="3" t="s">
        <v>9</v>
      </c>
      <c r="C14" s="19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50">
        <v>0</v>
      </c>
      <c r="K14" s="51">
        <v>0</v>
      </c>
      <c r="L14" s="50">
        <v>0</v>
      </c>
      <c r="M14" s="18">
        <v>0</v>
      </c>
      <c r="N14" s="18">
        <v>0.1</v>
      </c>
      <c r="O14" s="18">
        <v>0.2</v>
      </c>
      <c r="P14" s="18">
        <v>0.3</v>
      </c>
      <c r="Q14" s="18">
        <v>0.6</v>
      </c>
      <c r="R14" s="18">
        <v>1.282</v>
      </c>
      <c r="S14" s="18">
        <v>2.2200000000000002</v>
      </c>
      <c r="T14" s="18">
        <v>3.0750000000000002</v>
      </c>
      <c r="U14" s="18">
        <v>4.42</v>
      </c>
      <c r="V14" s="19">
        <v>6.5830000000000002</v>
      </c>
      <c r="W14" s="19">
        <v>11.728999999999999</v>
      </c>
      <c r="X14" s="19">
        <v>19.599</v>
      </c>
      <c r="Y14" s="19">
        <v>26.22</v>
      </c>
      <c r="Z14" s="19">
        <v>30.02</v>
      </c>
      <c r="AA14" s="19">
        <v>33.880000000000003</v>
      </c>
      <c r="AB14" s="19">
        <v>36.442</v>
      </c>
      <c r="AC14" s="19">
        <v>35.951000000000001</v>
      </c>
      <c r="AD14" s="18">
        <v>37.15</v>
      </c>
      <c r="AE14" s="18">
        <v>42.606999999999999</v>
      </c>
      <c r="AF14" s="18">
        <v>43.512999999999998</v>
      </c>
      <c r="AG14" s="18">
        <v>47.686999999999998</v>
      </c>
      <c r="AH14" s="18">
        <v>48</v>
      </c>
    </row>
    <row r="15" spans="1:34" x14ac:dyDescent="0.3">
      <c r="B15" s="3" t="s">
        <v>24</v>
      </c>
      <c r="C15" s="23" t="s">
        <v>17</v>
      </c>
      <c r="D15" s="23">
        <v>1.4</v>
      </c>
      <c r="E15" s="23">
        <v>1.5</v>
      </c>
      <c r="F15" s="23">
        <v>1.5</v>
      </c>
      <c r="G15" s="23">
        <v>1.5</v>
      </c>
      <c r="H15" s="23">
        <v>1.6</v>
      </c>
      <c r="I15" s="23">
        <v>1.6</v>
      </c>
      <c r="J15" s="50">
        <v>1.6</v>
      </c>
      <c r="K15" s="51">
        <v>1.9</v>
      </c>
      <c r="L15" s="50">
        <v>2</v>
      </c>
      <c r="M15" s="18">
        <v>2.1</v>
      </c>
      <c r="N15" s="18">
        <v>2.2000000000000002</v>
      </c>
      <c r="O15" s="18">
        <v>2.2000000000000002</v>
      </c>
      <c r="P15" s="18">
        <v>1.6</v>
      </c>
      <c r="Q15" s="18">
        <v>1.6</v>
      </c>
      <c r="R15" s="18">
        <v>2.4220000000000002</v>
      </c>
      <c r="S15" s="18">
        <v>2.9649999999999999</v>
      </c>
      <c r="T15" s="18">
        <v>3.5190000000000001</v>
      </c>
      <c r="U15" s="18">
        <v>3.6669999999999998</v>
      </c>
      <c r="V15" s="19">
        <v>3.3519999999999999</v>
      </c>
      <c r="W15" s="19">
        <v>3.7549999999999999</v>
      </c>
      <c r="X15" s="19">
        <v>3.7949999999999999</v>
      </c>
      <c r="Y15" s="19">
        <v>3.9710000000000001</v>
      </c>
      <c r="Z15" s="19">
        <v>4.3049999999999997</v>
      </c>
      <c r="AA15" s="18">
        <v>4.8380000000000001</v>
      </c>
      <c r="AB15" s="18">
        <v>4.5650000000000004</v>
      </c>
      <c r="AC15" s="18">
        <v>4.7460000000000004</v>
      </c>
      <c r="AD15" s="18">
        <v>4.8019999999999996</v>
      </c>
      <c r="AE15" s="18">
        <v>4.9320000000000004</v>
      </c>
      <c r="AF15" s="18">
        <v>4.6260000000000003</v>
      </c>
      <c r="AG15" s="18">
        <v>4.6399999999999997</v>
      </c>
      <c r="AH15" s="18">
        <v>4.5</v>
      </c>
    </row>
    <row r="16" spans="1:34" x14ac:dyDescent="0.3">
      <c r="B16" s="4" t="s">
        <v>10</v>
      </c>
      <c r="C16" s="19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52">
        <v>0</v>
      </c>
      <c r="L16" s="23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1.2E-2</v>
      </c>
      <c r="V16" s="19">
        <v>1.2999999999999999E-2</v>
      </c>
      <c r="W16" s="19">
        <v>0.02</v>
      </c>
      <c r="X16" s="19">
        <v>1.9E-2</v>
      </c>
      <c r="Y16" s="19">
        <v>2.5000000000000001E-2</v>
      </c>
      <c r="Z16" s="19">
        <v>6.9000000000000006E-2</v>
      </c>
      <c r="AA16" s="18">
        <v>6.7000000000000004E-2</v>
      </c>
      <c r="AB16" s="18">
        <v>9.0999999999999998E-2</v>
      </c>
      <c r="AC16" s="18">
        <v>0.16400000000000001</v>
      </c>
      <c r="AD16" s="18">
        <v>0.157</v>
      </c>
      <c r="AE16" s="18">
        <v>0.126</v>
      </c>
      <c r="AF16" s="18">
        <v>0.14399999999999999</v>
      </c>
      <c r="AG16" s="18">
        <v>0.17299999999999999</v>
      </c>
      <c r="AH16" s="18">
        <v>0.2</v>
      </c>
    </row>
    <row r="17" spans="1:34" x14ac:dyDescent="0.3">
      <c r="B17" s="3" t="s">
        <v>11</v>
      </c>
      <c r="C17" s="19">
        <v>18.7</v>
      </c>
      <c r="D17" s="19">
        <v>15.6</v>
      </c>
      <c r="E17" s="19">
        <v>15.8</v>
      </c>
      <c r="F17" s="19">
        <v>15.3</v>
      </c>
      <c r="G17" s="19">
        <v>16.8</v>
      </c>
      <c r="H17" s="19">
        <v>17.2</v>
      </c>
      <c r="I17" s="19">
        <v>16.8</v>
      </c>
      <c r="J17" s="19">
        <v>16.899999999999999</v>
      </c>
      <c r="K17" s="19">
        <v>18.5</v>
      </c>
      <c r="L17" s="19">
        <v>19.3</v>
      </c>
      <c r="M17" s="18">
        <v>21.8</v>
      </c>
      <c r="N17" s="18">
        <v>20.7</v>
      </c>
      <c r="O17" s="18">
        <v>17.600000000000001</v>
      </c>
      <c r="P17" s="18">
        <v>18</v>
      </c>
      <c r="Q17" s="18">
        <v>18.8</v>
      </c>
      <c r="R17" s="18">
        <v>21.796829902853524</v>
      </c>
      <c r="S17" s="18">
        <v>23.108093584130735</v>
      </c>
      <c r="T17" s="18">
        <v>24.146408054613605</v>
      </c>
      <c r="U17" s="18">
        <v>22.467796144534713</v>
      </c>
      <c r="V17" s="19">
        <v>19.266121567855709</v>
      </c>
      <c r="W17" s="19">
        <v>24.148714618951171</v>
      </c>
      <c r="X17" s="19">
        <v>23.093489124986075</v>
      </c>
      <c r="Y17" s="19">
        <v>23.052080255875932</v>
      </c>
      <c r="Z17" s="19">
        <v>23.589257135167884</v>
      </c>
      <c r="AA17" s="18">
        <v>24.395228168878894</v>
      </c>
      <c r="AB17" s="18">
        <v>24.775462775735345</v>
      </c>
      <c r="AC17" s="18">
        <v>24.739458687576402</v>
      </c>
      <c r="AD17" s="18">
        <v>25.110578370732487</v>
      </c>
      <c r="AE17" s="18">
        <v>24.98642356410949</v>
      </c>
      <c r="AF17" s="18">
        <v>23.229915643382277</v>
      </c>
      <c r="AG17" s="18">
        <v>22.715378246034792</v>
      </c>
      <c r="AH17" s="18">
        <v>20.534701934415452</v>
      </c>
    </row>
    <row r="18" spans="1:34" ht="15.6" x14ac:dyDescent="0.3">
      <c r="B18" s="3" t="s">
        <v>52</v>
      </c>
      <c r="C18" s="23" t="s">
        <v>17</v>
      </c>
      <c r="D18" s="23">
        <v>3.5</v>
      </c>
      <c r="E18" s="23">
        <v>3.7</v>
      </c>
      <c r="F18" s="23">
        <v>4.5999999999999996</v>
      </c>
      <c r="G18" s="23">
        <v>4.9000000000000004</v>
      </c>
      <c r="H18" s="23">
        <v>5.4</v>
      </c>
      <c r="I18" s="23">
        <v>5.4</v>
      </c>
      <c r="J18" s="23">
        <v>4.5</v>
      </c>
      <c r="K18" s="23">
        <v>5.0999999999999996</v>
      </c>
      <c r="L18" s="23">
        <v>3.9</v>
      </c>
      <c r="M18" s="19">
        <v>4.5</v>
      </c>
      <c r="N18" s="18">
        <v>4.5</v>
      </c>
      <c r="O18" s="18">
        <v>4.7</v>
      </c>
      <c r="P18" s="18">
        <v>4.5</v>
      </c>
      <c r="Q18" s="18">
        <v>5.6</v>
      </c>
      <c r="R18" s="18">
        <v>6.6684315473504387</v>
      </c>
      <c r="S18" s="18">
        <v>6.6427866645402043</v>
      </c>
      <c r="T18" s="18">
        <v>6.8148251900000005</v>
      </c>
      <c r="U18" s="18">
        <v>5.9324504100000004</v>
      </c>
      <c r="V18" s="19">
        <v>5.5345216600000002</v>
      </c>
      <c r="W18" s="19">
        <v>6.2905163899999996</v>
      </c>
      <c r="X18" s="19">
        <v>5.7121177699999999</v>
      </c>
      <c r="Y18" s="18">
        <v>5.9410456699999994</v>
      </c>
      <c r="Z18" s="18">
        <v>5.6514189800000008</v>
      </c>
      <c r="AA18" s="18">
        <v>5.7375650199999999</v>
      </c>
      <c r="AB18" s="18">
        <v>5.7986670800000004</v>
      </c>
      <c r="AC18" s="18">
        <v>5.4507538800000006</v>
      </c>
      <c r="AD18" s="18">
        <v>5.9096581100000005</v>
      </c>
      <c r="AE18" s="18">
        <v>6.6610828300000007</v>
      </c>
      <c r="AF18" s="18">
        <v>5.9402626700000001</v>
      </c>
      <c r="AG18" s="18">
        <v>6.554135800000001</v>
      </c>
      <c r="AH18" s="18">
        <v>5.4521100000000002</v>
      </c>
    </row>
    <row r="19" spans="1:34" ht="15.6" x14ac:dyDescent="0.3">
      <c r="B19" s="3" t="s">
        <v>53</v>
      </c>
      <c r="C19" s="23" t="s">
        <v>17</v>
      </c>
      <c r="D19" s="23">
        <v>1.4</v>
      </c>
      <c r="E19" s="23">
        <v>1.5</v>
      </c>
      <c r="F19" s="23">
        <v>1.5</v>
      </c>
      <c r="G19" s="23">
        <v>1.5</v>
      </c>
      <c r="H19" s="23">
        <v>1.6</v>
      </c>
      <c r="I19" s="23">
        <v>1.6</v>
      </c>
      <c r="J19" s="23">
        <v>1.6</v>
      </c>
      <c r="K19" s="23">
        <v>1.9</v>
      </c>
      <c r="L19" s="23">
        <v>2</v>
      </c>
      <c r="M19" s="19">
        <v>2.2000000000000002</v>
      </c>
      <c r="N19" s="18">
        <v>2.2000000000000002</v>
      </c>
      <c r="O19" s="18">
        <v>2.2999999999999998</v>
      </c>
      <c r="P19" s="18">
        <v>1.6</v>
      </c>
      <c r="Q19" s="18">
        <v>1.6</v>
      </c>
      <c r="R19" s="18">
        <v>2.4242474999999999</v>
      </c>
      <c r="S19" s="18">
        <v>2.9631940000000001</v>
      </c>
      <c r="T19" s="18">
        <v>3.5185758150000002</v>
      </c>
      <c r="U19" s="18">
        <v>3.6697224999999998</v>
      </c>
      <c r="V19" s="19">
        <v>3.3546129999999996</v>
      </c>
      <c r="W19" s="19">
        <v>3.7553654999999999</v>
      </c>
      <c r="X19" s="19">
        <v>3.7948156499999999</v>
      </c>
      <c r="Y19" s="19">
        <v>3.9714195700000001</v>
      </c>
      <c r="Z19" s="19">
        <v>4.304537214999999</v>
      </c>
      <c r="AA19" s="19">
        <v>4.8378739650000009</v>
      </c>
      <c r="AB19" s="19">
        <v>4.5645805099999999</v>
      </c>
      <c r="AC19" s="19">
        <v>4.7461981499999997</v>
      </c>
      <c r="AD19" s="18">
        <v>4.8018582699999994</v>
      </c>
      <c r="AE19" s="18">
        <v>4.9317769999999994</v>
      </c>
      <c r="AF19" s="18">
        <v>4.6263725000000004</v>
      </c>
      <c r="AG19" s="18">
        <v>4.6378005</v>
      </c>
      <c r="AH19" s="18">
        <v>4.5</v>
      </c>
    </row>
    <row r="20" spans="1:34" x14ac:dyDescent="0.3">
      <c r="B20" s="3" t="s">
        <v>12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8">
        <v>0</v>
      </c>
      <c r="K20" s="53">
        <v>0</v>
      </c>
      <c r="L20" s="18">
        <v>0</v>
      </c>
      <c r="M20" s="18">
        <v>0</v>
      </c>
      <c r="N20" s="21">
        <v>0</v>
      </c>
      <c r="O20" s="18">
        <v>0</v>
      </c>
      <c r="P20" s="21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0.31906299999999999</v>
      </c>
      <c r="V20" s="19">
        <v>1.06166625</v>
      </c>
      <c r="W20" s="19">
        <v>1.2926137499999999</v>
      </c>
      <c r="X20" s="19">
        <v>1.3159830499999998</v>
      </c>
      <c r="Y20" s="19">
        <v>1.2909464399999999</v>
      </c>
      <c r="Z20" s="19">
        <v>0.93926564000000001</v>
      </c>
      <c r="AA20" s="19">
        <v>1.09121281</v>
      </c>
      <c r="AB20" s="19">
        <v>1.0108910899999999</v>
      </c>
      <c r="AC20" s="19">
        <v>1.12117903</v>
      </c>
      <c r="AD20" s="18">
        <v>1.0745827699999999</v>
      </c>
      <c r="AE20" s="18">
        <v>0.72423400000000004</v>
      </c>
      <c r="AF20" s="18">
        <v>0.77251099999999995</v>
      </c>
      <c r="AG20" s="18">
        <v>0.73948500000000006</v>
      </c>
      <c r="AH20" s="18">
        <v>0.7</v>
      </c>
    </row>
    <row r="21" spans="1:34" x14ac:dyDescent="0.3">
      <c r="B21" s="5" t="s">
        <v>31</v>
      </c>
      <c r="C21" s="22">
        <v>515.9</v>
      </c>
      <c r="D21" s="22">
        <v>506.8</v>
      </c>
      <c r="E21" s="22">
        <v>504.9</v>
      </c>
      <c r="F21" s="22">
        <v>494.5</v>
      </c>
      <c r="G21" s="22">
        <v>495.8</v>
      </c>
      <c r="H21" s="22">
        <v>503.6</v>
      </c>
      <c r="I21" s="22">
        <v>518.5</v>
      </c>
      <c r="J21" s="22">
        <v>518.20000000000005</v>
      </c>
      <c r="K21" s="22">
        <v>522.70000000000005</v>
      </c>
      <c r="L21" s="22">
        <v>521.9</v>
      </c>
      <c r="M21" s="22">
        <v>540.9</v>
      </c>
      <c r="N21" s="22">
        <v>550.1</v>
      </c>
      <c r="O21" s="22">
        <v>550.4</v>
      </c>
      <c r="P21" s="22">
        <v>569.5</v>
      </c>
      <c r="Q21" s="22">
        <v>578.4</v>
      </c>
      <c r="R21" s="22">
        <v>582.2752620707646</v>
      </c>
      <c r="S21" s="22">
        <v>598.3827714273624</v>
      </c>
      <c r="T21" s="22">
        <v>599.94862349094728</v>
      </c>
      <c r="U21" s="22">
        <v>600.68102677468198</v>
      </c>
      <c r="V21" s="22">
        <v>558.00101258884035</v>
      </c>
      <c r="W21" s="22">
        <v>593.75808495298656</v>
      </c>
      <c r="X21" s="22">
        <v>575.67532859365679</v>
      </c>
      <c r="Y21" s="22">
        <v>590.6488641120759</v>
      </c>
      <c r="Z21" s="22">
        <v>599.30067717436782</v>
      </c>
      <c r="AA21" s="22">
        <v>588.08392449007897</v>
      </c>
      <c r="AB21" s="22">
        <v>607.35595829473527</v>
      </c>
      <c r="AC21" s="22">
        <v>611.43490078747641</v>
      </c>
      <c r="AD21" s="22">
        <v>616.03381395383258</v>
      </c>
      <c r="AE21" s="22">
        <v>605.39471659210938</v>
      </c>
      <c r="AF21" s="22">
        <v>575.95924040448222</v>
      </c>
      <c r="AG21" s="22">
        <v>545.77188236258326</v>
      </c>
      <c r="AH21" s="22">
        <v>555.17160737515633</v>
      </c>
    </row>
    <row r="22" spans="1:34" x14ac:dyDescent="0.3">
      <c r="B22" s="28" t="s">
        <v>29</v>
      </c>
      <c r="C22" s="22">
        <v>515.70000000000005</v>
      </c>
      <c r="D22" s="22">
        <v>503.2</v>
      </c>
      <c r="E22" s="22">
        <v>501.2</v>
      </c>
      <c r="F22" s="22">
        <v>489.9</v>
      </c>
      <c r="G22" s="22">
        <v>490.9</v>
      </c>
      <c r="H22" s="22">
        <v>498.2</v>
      </c>
      <c r="I22" s="22">
        <v>513.1</v>
      </c>
      <c r="J22" s="22">
        <v>513.6</v>
      </c>
      <c r="K22" s="22">
        <v>517.6</v>
      </c>
      <c r="L22" s="22">
        <v>518</v>
      </c>
      <c r="M22" s="22">
        <v>536.4</v>
      </c>
      <c r="N22" s="22">
        <v>545.70000000000005</v>
      </c>
      <c r="O22" s="22">
        <v>545.70000000000005</v>
      </c>
      <c r="P22" s="22">
        <v>565</v>
      </c>
      <c r="Q22" s="22">
        <v>572.79999999999995</v>
      </c>
      <c r="R22" s="22">
        <v>575.60683052341415</v>
      </c>
      <c r="S22" s="22">
        <v>591.73998476282225</v>
      </c>
      <c r="T22" s="22">
        <v>593.13379830094732</v>
      </c>
      <c r="U22" s="22">
        <v>594.74857636468198</v>
      </c>
      <c r="V22" s="22">
        <v>552.46649092884036</v>
      </c>
      <c r="W22" s="22">
        <v>587.46756856298657</v>
      </c>
      <c r="X22" s="22">
        <v>569.96321082365682</v>
      </c>
      <c r="Y22" s="22">
        <v>584.7078184420759</v>
      </c>
      <c r="Z22" s="22">
        <v>593.6492581943678</v>
      </c>
      <c r="AA22" s="22">
        <v>582.34635947007894</v>
      </c>
      <c r="AB22" s="22">
        <v>601.5572912147353</v>
      </c>
      <c r="AC22" s="22">
        <v>605.98414690747643</v>
      </c>
      <c r="AD22" s="22">
        <v>610.12415584383257</v>
      </c>
      <c r="AE22" s="22">
        <v>598.73363376210932</v>
      </c>
      <c r="AF22" s="22">
        <v>570.01897773448218</v>
      </c>
      <c r="AG22" s="22">
        <v>539.21774656258322</v>
      </c>
      <c r="AH22" s="22">
        <v>549.71949737515638</v>
      </c>
    </row>
    <row r="23" spans="1:34" s="6" customFormat="1" x14ac:dyDescent="0.3">
      <c r="B23" s="7" t="s">
        <v>30</v>
      </c>
      <c r="C23" s="26">
        <v>3.8</v>
      </c>
      <c r="D23" s="26">
        <v>3.4</v>
      </c>
      <c r="E23" s="26">
        <v>4</v>
      </c>
      <c r="F23" s="26">
        <v>4.3</v>
      </c>
      <c r="G23" s="26">
        <v>4.5999999999999996</v>
      </c>
      <c r="H23" s="26">
        <v>5</v>
      </c>
      <c r="I23" s="26">
        <v>4.4000000000000004</v>
      </c>
      <c r="J23" s="26">
        <v>4.5999999999999996</v>
      </c>
      <c r="K23" s="26">
        <v>5</v>
      </c>
      <c r="L23" s="26">
        <v>5.5</v>
      </c>
      <c r="M23" s="26">
        <v>6.9</v>
      </c>
      <c r="N23" s="26">
        <v>7</v>
      </c>
      <c r="O23" s="26">
        <v>8.3000000000000007</v>
      </c>
      <c r="P23" s="26">
        <v>7.9</v>
      </c>
      <c r="Q23" s="26">
        <v>9.8000000000000007</v>
      </c>
      <c r="R23" s="26">
        <v>10.558769767331272</v>
      </c>
      <c r="S23" s="26">
        <v>11.713759722994286</v>
      </c>
      <c r="T23" s="26">
        <v>14.453905720021263</v>
      </c>
      <c r="U23" s="26">
        <v>15.215168828670389</v>
      </c>
      <c r="V23" s="26">
        <v>16.668703262920861</v>
      </c>
      <c r="W23" s="26">
        <v>17.25235662760392</v>
      </c>
      <c r="X23" s="26">
        <v>21.050130556079079</v>
      </c>
      <c r="Y23" s="26">
        <v>23.661732516016603</v>
      </c>
      <c r="Z23" s="26">
        <v>24.697074573282265</v>
      </c>
      <c r="AA23" s="26">
        <v>26.713655450952128</v>
      </c>
      <c r="AB23" s="26">
        <v>30.10087362325109</v>
      </c>
      <c r="AC23" s="26">
        <v>30.08379029886315</v>
      </c>
      <c r="AD23" s="26">
        <v>34.203530216137644</v>
      </c>
      <c r="AE23" s="26">
        <v>35.950878297497447</v>
      </c>
      <c r="AF23" s="26">
        <v>40.948461212237994</v>
      </c>
      <c r="AG23" s="26">
        <v>45.061016917365009</v>
      </c>
      <c r="AH23" s="26">
        <v>41.78494688596448</v>
      </c>
    </row>
    <row r="24" spans="1:34" ht="16.2" x14ac:dyDescent="0.3">
      <c r="A24" s="27" t="s">
        <v>20</v>
      </c>
      <c r="B24" s="13"/>
    </row>
    <row r="25" spans="1:34" ht="15.6" x14ac:dyDescent="0.3">
      <c r="A25" s="10" t="s">
        <v>21</v>
      </c>
    </row>
    <row r="26" spans="1:34" ht="15.6" x14ac:dyDescent="0.3">
      <c r="A26" s="10" t="s">
        <v>22</v>
      </c>
    </row>
    <row r="27" spans="1:34" ht="16.2" x14ac:dyDescent="0.3">
      <c r="A27" s="13" t="s">
        <v>23</v>
      </c>
    </row>
    <row r="28" spans="1:34" ht="16.2" x14ac:dyDescent="0.3">
      <c r="A28" s="13" t="s">
        <v>33</v>
      </c>
    </row>
    <row r="29" spans="1:34" ht="15.6" x14ac:dyDescent="0.3">
      <c r="A29" s="10"/>
    </row>
    <row r="30" spans="1:34" ht="15.6" x14ac:dyDescent="0.3">
      <c r="A30" s="10"/>
    </row>
    <row r="31" spans="1:34" ht="16.2" x14ac:dyDescent="0.3">
      <c r="A31" s="13"/>
    </row>
  </sheetData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Sterz</vt:lpstr>
      <vt:lpstr>Sterz net</vt:lpstr>
      <vt:lpstr>Sterz!Druckbereich</vt:lpstr>
      <vt:lpstr>'Sterz net'!Druckbereich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EEFA</dc:creator>
  <cp:lastModifiedBy>Maaßen</cp:lastModifiedBy>
  <cp:lastPrinted>2021-12-21T16:10:54Z</cp:lastPrinted>
  <dcterms:created xsi:type="dcterms:W3CDTF">2015-06-05T18:19:34Z</dcterms:created>
  <dcterms:modified xsi:type="dcterms:W3CDTF">2021-12-21T16:11:46Z</dcterms:modified>
</cp:coreProperties>
</file>